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U:\Documents\desktop\Budget Prep\Mill Levy Form\"/>
    </mc:Choice>
  </mc:AlternateContent>
  <xr:revisionPtr revIDLastSave="0" documentId="8_{334F4AA3-CD59-43FC-BFC3-F948FD3E14A9}" xr6:coauthVersionLast="47" xr6:coauthVersionMax="47" xr10:uidLastSave="{00000000-0000-0000-0000-000000000000}"/>
  <bookViews>
    <workbookView xWindow="28680" yWindow="-120" windowWidth="29040" windowHeight="15840" activeTab="1" xr2:uid="{00000000-000D-0000-FFFF-FFFF00000000}"/>
  </bookViews>
  <sheets>
    <sheet name="Instructions" sheetId="16" r:id="rId1"/>
    <sheet name="Levy Comp FY2024" sheetId="20" r:id="rId2"/>
    <sheet name="Levy Comp FY2023" sheetId="19" r:id="rId3"/>
    <sheet name="Levy CompFY2022" sheetId="18" r:id="rId4"/>
    <sheet name="Levy CompFY2021" sheetId="17" r:id="rId5"/>
    <sheet name="Levy Comp FY2020" sheetId="15" r:id="rId6"/>
    <sheet name="Levy Comp FY2019" sheetId="14" r:id="rId7"/>
    <sheet name="levycomp 2018" sheetId="12" r:id="rId8"/>
    <sheet name="Instructions-FY18-FY19" sheetId="13" r:id="rId9"/>
    <sheet name="levycomp 2017" sheetId="11" r:id="rId10"/>
    <sheet name="levycomp 2016" sheetId="10" r:id="rId11"/>
    <sheet name="levycomp 2015" sheetId="9" r:id="rId12"/>
    <sheet name="levycomp 2014" sheetId="8" r:id="rId13"/>
    <sheet name="levycomp 2013" sheetId="7" r:id="rId14"/>
    <sheet name="levycomp 2012" sheetId="6" r:id="rId15"/>
    <sheet name="levycomp 2011 " sheetId="4" r:id="rId16"/>
    <sheet name="levycomp 2010" sheetId="1" r:id="rId17"/>
    <sheet name="levycomp 2009" sheetId="5" r:id="rId18"/>
  </sheets>
  <definedNames>
    <definedName name="_xlnm.Print_Area" localSheetId="0">Instructions!$C$2:$C$30</definedName>
    <definedName name="_xlnm.Print_Area" localSheetId="8">'Instructions-FY18-FY19'!$C$2:$C$30</definedName>
    <definedName name="_xlnm.Print_Area" localSheetId="6">'Levy Comp FY2019'!$D$2:$H$52</definedName>
    <definedName name="_xlnm.Print_Area" localSheetId="5">'Levy Comp FY2020'!$D$2:$H$52</definedName>
    <definedName name="_xlnm.Print_Area" localSheetId="4">'Levy CompFY2021'!$D$2:$H$52</definedName>
    <definedName name="_xlnm.Print_Area" localSheetId="3">'Levy CompFY2022'!$D$2:$H$52</definedName>
    <definedName name="_xlnm.Print_Area" localSheetId="17">'levycomp 2009'!$A$2:$E$108</definedName>
    <definedName name="_xlnm.Print_Area" localSheetId="16">'levycomp 2010'!$A$1:$E$107</definedName>
    <definedName name="_xlnm.Print_Area" localSheetId="15">'levycomp 2011 '!$A$1:$E$106</definedName>
    <definedName name="_xlnm.Print_Area" localSheetId="14">'levycomp 2012'!$A$1:$E$102</definedName>
    <definedName name="_xlnm.Print_Area" localSheetId="12">'levycomp 2014'!$A$1:$E$102</definedName>
    <definedName name="_xlnm.Print_Titles" localSheetId="0">Instructions!$3:$4</definedName>
    <definedName name="_xlnm.Print_Titles" localSheetId="8">'Instructions-FY18-FY19'!$3:$4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20" l="1"/>
  <c r="H48" i="20" s="1"/>
  <c r="H34" i="20"/>
  <c r="H25" i="20"/>
  <c r="H23" i="20"/>
  <c r="H19" i="20"/>
  <c r="H17" i="20"/>
  <c r="H21" i="20" s="1"/>
  <c r="H13" i="20"/>
  <c r="H9" i="20"/>
  <c r="H11" i="20" s="1"/>
  <c r="H42" i="19"/>
  <c r="H50" i="19" s="1"/>
  <c r="H36" i="19"/>
  <c r="H27" i="19"/>
  <c r="H25" i="19"/>
  <c r="H21" i="19"/>
  <c r="H19" i="19"/>
  <c r="H23" i="19" s="1"/>
  <c r="H15" i="19"/>
  <c r="H13" i="19"/>
  <c r="H9" i="19"/>
  <c r="H40" i="18"/>
  <c r="H48" i="18" s="1"/>
  <c r="H34" i="18"/>
  <c r="H25" i="18"/>
  <c r="H23" i="18"/>
  <c r="H19" i="18"/>
  <c r="H17" i="18"/>
  <c r="H21" i="18" s="1"/>
  <c r="H13" i="18"/>
  <c r="H9" i="18"/>
  <c r="H27" i="20" l="1"/>
  <c r="H15" i="20"/>
  <c r="H42" i="20"/>
  <c r="H46" i="20"/>
  <c r="H29" i="19"/>
  <c r="H11" i="19"/>
  <c r="H17" i="19" s="1"/>
  <c r="H44" i="19"/>
  <c r="H48" i="19"/>
  <c r="H27" i="18"/>
  <c r="H42" i="18"/>
  <c r="H11" i="18"/>
  <c r="H15" i="18" s="1"/>
  <c r="H46" i="18"/>
  <c r="H31" i="19" l="1"/>
  <c r="H33" i="19" s="1"/>
  <c r="H29" i="18"/>
  <c r="H36" i="18" s="1"/>
  <c r="H29" i="20"/>
  <c r="H36" i="20" s="1"/>
  <c r="H44" i="20"/>
  <c r="H50" i="20" s="1"/>
  <c r="H46" i="19"/>
  <c r="H52" i="19" s="1"/>
  <c r="H44" i="18"/>
  <c r="H50" i="18" s="1"/>
  <c r="H31" i="18" l="1"/>
  <c r="H38" i="19"/>
  <c r="H31" i="20"/>
  <c r="H52" i="20"/>
  <c r="H38" i="20"/>
  <c r="H54" i="19"/>
  <c r="H40" i="19"/>
  <c r="H52" i="18"/>
  <c r="H38" i="18"/>
  <c r="H9" i="17" l="1"/>
  <c r="H11" i="17" s="1"/>
  <c r="H13" i="17"/>
  <c r="H17" i="17"/>
  <c r="H19" i="17"/>
  <c r="H23" i="17"/>
  <c r="H25" i="17"/>
  <c r="H34" i="17"/>
  <c r="H40" i="17"/>
  <c r="H46" i="17" s="1"/>
  <c r="H21" i="17" l="1"/>
  <c r="H15" i="17"/>
  <c r="H48" i="17"/>
  <c r="H42" i="17"/>
  <c r="H44" i="17" s="1"/>
  <c r="H50" i="17" s="1"/>
  <c r="H27" i="17"/>
  <c r="H29" i="17" s="1"/>
  <c r="H9" i="15"/>
  <c r="H11" i="15"/>
  <c r="H15" i="15" s="1"/>
  <c r="H13" i="15"/>
  <c r="H17" i="15"/>
  <c r="H21" i="15" s="1"/>
  <c r="H19" i="15"/>
  <c r="H23" i="15"/>
  <c r="H25" i="15"/>
  <c r="H34" i="15"/>
  <c r="H40" i="15"/>
  <c r="H46" i="15" s="1"/>
  <c r="H31" i="17" l="1"/>
  <c r="H36" i="17"/>
  <c r="H27" i="15"/>
  <c r="H29" i="15" s="1"/>
  <c r="H42" i="15"/>
  <c r="H48" i="15"/>
  <c r="H9" i="14"/>
  <c r="H11" i="14" s="1"/>
  <c r="H40" i="14"/>
  <c r="H34" i="14"/>
  <c r="H25" i="14"/>
  <c r="H23" i="14"/>
  <c r="H19" i="14"/>
  <c r="H17" i="14"/>
  <c r="H13" i="14"/>
  <c r="H52" i="17" l="1"/>
  <c r="H38" i="17"/>
  <c r="H31" i="15"/>
  <c r="H36" i="15"/>
  <c r="H44" i="15"/>
  <c r="H50" i="15" s="1"/>
  <c r="H46" i="14"/>
  <c r="H21" i="14"/>
  <c r="H27" i="14" s="1"/>
  <c r="H15" i="14"/>
  <c r="H48" i="14"/>
  <c r="F40" i="12"/>
  <c r="F34" i="12"/>
  <c r="F25" i="12"/>
  <c r="F23" i="12"/>
  <c r="F19" i="12"/>
  <c r="F17" i="12"/>
  <c r="F13" i="12"/>
  <c r="F9" i="12"/>
  <c r="H52" i="15" l="1"/>
  <c r="H38" i="15"/>
  <c r="H29" i="14"/>
  <c r="H36" i="14" s="1"/>
  <c r="H42" i="14"/>
  <c r="H44" i="14" s="1"/>
  <c r="H50" i="14" s="1"/>
  <c r="F21" i="12"/>
  <c r="F27" i="12" s="1"/>
  <c r="F48" i="12"/>
  <c r="F46" i="12"/>
  <c r="F11" i="12"/>
  <c r="F15" i="12" s="1"/>
  <c r="D30" i="11"/>
  <c r="B38" i="11" s="1"/>
  <c r="D28" i="11"/>
  <c r="B37" i="11" s="1"/>
  <c r="D24" i="11"/>
  <c r="D22" i="11"/>
  <c r="D26" i="11" s="1"/>
  <c r="D17" i="11"/>
  <c r="B15" i="11"/>
  <c r="D15" i="11" s="1"/>
  <c r="B41" i="10"/>
  <c r="B40" i="10"/>
  <c r="D33" i="10"/>
  <c r="D31" i="10"/>
  <c r="D35" i="10" s="1"/>
  <c r="D39" i="10" s="1"/>
  <c r="D25" i="10"/>
  <c r="B22" i="10"/>
  <c r="D22" i="10" s="1"/>
  <c r="D27" i="10" s="1"/>
  <c r="B43" i="9"/>
  <c r="B42" i="9"/>
  <c r="D35" i="9"/>
  <c r="D33" i="9"/>
  <c r="D27" i="9"/>
  <c r="D25" i="9"/>
  <c r="B22" i="9"/>
  <c r="D22" i="9" s="1"/>
  <c r="B39" i="8"/>
  <c r="B38" i="8"/>
  <c r="D31" i="8"/>
  <c r="D29" i="8"/>
  <c r="D23" i="8"/>
  <c r="B20" i="8"/>
  <c r="D20" i="8" s="1"/>
  <c r="B41" i="7"/>
  <c r="B40" i="7"/>
  <c r="D41" i="7" s="1"/>
  <c r="D33" i="7"/>
  <c r="D31" i="7"/>
  <c r="D25" i="7"/>
  <c r="D23" i="7"/>
  <c r="B20" i="7"/>
  <c r="D20" i="7" s="1"/>
  <c r="B39" i="6"/>
  <c r="B38" i="6"/>
  <c r="D39" i="6" s="1"/>
  <c r="D31" i="6"/>
  <c r="D29" i="6"/>
  <c r="D33" i="6"/>
  <c r="D37" i="6" s="1"/>
  <c r="D23" i="6"/>
  <c r="B20" i="6"/>
  <c r="D20" i="6" s="1"/>
  <c r="B44" i="5"/>
  <c r="B43" i="5"/>
  <c r="D44" i="5" s="1"/>
  <c r="D36" i="5"/>
  <c r="D34" i="5"/>
  <c r="B27" i="5"/>
  <c r="D27" i="5" s="1"/>
  <c r="D23" i="5"/>
  <c r="B20" i="5"/>
  <c r="D20" i="5"/>
  <c r="B42" i="1"/>
  <c r="B41" i="1"/>
  <c r="D42" i="1" s="1"/>
  <c r="D34" i="1"/>
  <c r="D32" i="1"/>
  <c r="D36" i="1" s="1"/>
  <c r="D40" i="1" s="1"/>
  <c r="D26" i="1"/>
  <c r="B23" i="1"/>
  <c r="D23" i="1" s="1"/>
  <c r="B39" i="4"/>
  <c r="B38" i="4"/>
  <c r="D31" i="4"/>
  <c r="D29" i="4"/>
  <c r="D23" i="4"/>
  <c r="B20" i="4"/>
  <c r="D20" i="4" s="1"/>
  <c r="F42" i="12" l="1"/>
  <c r="D28" i="1"/>
  <c r="D38" i="1" s="1"/>
  <c r="D46" i="1" s="1"/>
  <c r="D52" i="1" s="1"/>
  <c r="D29" i="9"/>
  <c r="H31" i="14"/>
  <c r="H52" i="14"/>
  <c r="H38" i="14"/>
  <c r="F29" i="12"/>
  <c r="F31" i="12" s="1"/>
  <c r="D44" i="1"/>
  <c r="D30" i="5"/>
  <c r="D53" i="5" s="1"/>
  <c r="D27" i="7"/>
  <c r="D50" i="7" s="1"/>
  <c r="D25" i="8"/>
  <c r="D48" i="8" s="1"/>
  <c r="D33" i="8"/>
  <c r="D37" i="8" s="1"/>
  <c r="D32" i="11"/>
  <c r="D36" i="11" s="1"/>
  <c r="D38" i="5"/>
  <c r="D42" i="5" s="1"/>
  <c r="D46" i="5" s="1"/>
  <c r="D25" i="6"/>
  <c r="D48" i="6" s="1"/>
  <c r="D39" i="8"/>
  <c r="D51" i="1"/>
  <c r="D50" i="10"/>
  <c r="D37" i="10"/>
  <c r="D45" i="10" s="1"/>
  <c r="D33" i="4"/>
  <c r="D37" i="4" s="1"/>
  <c r="D43" i="9"/>
  <c r="D19" i="11"/>
  <c r="F44" i="12"/>
  <c r="F50" i="12" s="1"/>
  <c r="D41" i="6"/>
  <c r="D25" i="4"/>
  <c r="D48" i="4" s="1"/>
  <c r="D39" i="4"/>
  <c r="D35" i="7"/>
  <c r="D39" i="7" s="1"/>
  <c r="D43" i="7" s="1"/>
  <c r="D37" i="9"/>
  <c r="D41" i="9" s="1"/>
  <c r="D45" i="9" s="1"/>
  <c r="D41" i="10"/>
  <c r="D43" i="10" s="1"/>
  <c r="F36" i="12"/>
  <c r="D38" i="11"/>
  <c r="D52" i="9"/>
  <c r="D35" i="8"/>
  <c r="D43" i="8" s="1"/>
  <c r="D35" i="6" l="1"/>
  <c r="D43" i="6" s="1"/>
  <c r="D45" i="6" s="1"/>
  <c r="D51" i="10"/>
  <c r="D52" i="10" s="1"/>
  <c r="D48" i="1"/>
  <c r="D41" i="4"/>
  <c r="D53" i="1"/>
  <c r="D37" i="7"/>
  <c r="D45" i="7" s="1"/>
  <c r="D47" i="7" s="1"/>
  <c r="D41" i="8"/>
  <c r="D45" i="8" s="1"/>
  <c r="D40" i="5"/>
  <c r="D48" i="5" s="1"/>
  <c r="D50" i="5" s="1"/>
  <c r="D39" i="9"/>
  <c r="D47" i="9" s="1"/>
  <c r="D49" i="9" s="1"/>
  <c r="D40" i="11"/>
  <c r="D47" i="10"/>
  <c r="D35" i="4"/>
  <c r="D43" i="4" s="1"/>
  <c r="D34" i="11"/>
  <c r="D42" i="11" s="1"/>
  <c r="D44" i="11"/>
  <c r="F52" i="12"/>
  <c r="F38" i="12"/>
  <c r="D49" i="6"/>
  <c r="D50" i="6" s="1"/>
  <c r="D49" i="8"/>
  <c r="D50" i="8" s="1"/>
  <c r="D49" i="4"/>
  <c r="D50" i="4" s="1"/>
  <c r="D45" i="4" l="1"/>
  <c r="D51" i="7"/>
  <c r="D52" i="7" s="1"/>
  <c r="D54" i="5"/>
  <c r="D55" i="5" s="1"/>
  <c r="D49" i="11"/>
  <c r="D48" i="11"/>
  <c r="D47" i="11" s="1"/>
  <c r="D50" i="11" s="1"/>
  <c r="D53" i="9"/>
  <c r="D5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13" authorId="0" shapeId="0" xr:uid="{00000000-0006-0000-00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17" authorId="0" shapeId="0" xr:uid="{00000000-0006-0000-0000-000002000000}">
      <text>
        <r>
          <rPr>
            <b/>
            <sz val="9"/>
            <color indexed="10"/>
            <rFont val="Tahoma"/>
            <family val="2"/>
          </rPr>
          <t>Enter as a NEGATIVE number</t>
        </r>
        <r>
          <rPr>
            <sz val="9"/>
            <color indexed="81"/>
            <rFont val="Tahoma"/>
            <family val="2"/>
          </rPr>
          <t xml:space="preserve">
</t>
        </r>
      </text>
    </comment>
    <comment ref="B22" authorId="0" shapeId="0" xr:uid="{00000000-0006-0000-0000-000003000000}">
      <text>
        <r>
          <rPr>
            <b/>
            <sz val="9"/>
            <color indexed="81"/>
            <rFont val="Tahoma"/>
            <family val="2"/>
          </rPr>
          <t>Enter as a POSITIVE number</t>
        </r>
        <r>
          <rPr>
            <sz val="9"/>
            <color indexed="81"/>
            <rFont val="Tahoma"/>
            <family val="2"/>
          </rPr>
          <t xml:space="preserve">
</t>
        </r>
      </text>
    </comment>
    <comment ref="D22" authorId="0" shapeId="0" xr:uid="{00000000-0006-0000-0000-000004000000}">
      <text>
        <r>
          <rPr>
            <b/>
            <sz val="9"/>
            <color indexed="81"/>
            <rFont val="Tahoma"/>
            <family val="2"/>
          </rPr>
          <t>Taxable value per mill</t>
        </r>
        <r>
          <rPr>
            <sz val="9"/>
            <color indexed="81"/>
            <rFont val="Tahoma"/>
            <family val="2"/>
          </rPr>
          <t xml:space="preserve"> = Total taxable value divided by 1,000.
</t>
        </r>
      </text>
    </comment>
    <comment ref="B24" authorId="0" shapeId="0" xr:uid="{00000000-0006-0000-0000-000005000000}">
      <text>
        <r>
          <rPr>
            <b/>
            <sz val="9"/>
            <color indexed="10"/>
            <rFont val="Tahoma"/>
            <family val="2"/>
          </rPr>
          <t>Enter as a NEGATIVE number</t>
        </r>
        <r>
          <rPr>
            <sz val="9"/>
            <color indexed="81"/>
            <rFont val="Tahoma"/>
            <family val="2"/>
          </rPr>
          <t xml:space="preserve">
</t>
        </r>
      </text>
    </comment>
    <comment ref="D24" authorId="0" shapeId="0" xr:uid="{00000000-0006-0000-0000-000006000000}">
      <text>
        <r>
          <rPr>
            <b/>
            <sz val="9"/>
            <color indexed="81"/>
            <rFont val="Tahoma"/>
            <family val="2"/>
          </rPr>
          <t xml:space="preserve">Per Mill Incremental Value of Tax Increment Financing Districts (TIF) </t>
        </r>
        <r>
          <rPr>
            <sz val="9"/>
            <color indexed="81"/>
            <rFont val="Tahoma"/>
            <family val="2"/>
          </rPr>
          <t xml:space="preserve">= Total Incremental Value of all TIF Districts divided by 1000
</t>
        </r>
      </text>
    </comment>
    <comment ref="D26" authorId="0" shapeId="0" xr:uid="{00000000-0006-0000-0000-000007000000}">
      <text>
        <r>
          <rPr>
            <b/>
            <sz val="9"/>
            <color indexed="81"/>
            <rFont val="Tahoma"/>
            <family val="2"/>
          </rPr>
          <t xml:space="preserve">Adjusted Taxable Value Per Mill </t>
        </r>
        <r>
          <rPr>
            <sz val="9"/>
            <color indexed="81"/>
            <rFont val="Tahoma"/>
            <family val="2"/>
          </rPr>
          <t xml:space="preserve">=  Taxable value per mill less per mill value of TIF Districts Total Incremental Values.
</t>
        </r>
      </text>
    </comment>
    <comment ref="B28" authorId="0" shapeId="0" xr:uid="{00000000-0006-0000-0000-000008000000}">
      <text>
        <r>
          <rPr>
            <b/>
            <sz val="9"/>
            <color indexed="10"/>
            <rFont val="Tahoma"/>
            <family val="2"/>
          </rPr>
          <t>Enter as a NEGATIVE number</t>
        </r>
        <r>
          <rPr>
            <sz val="9"/>
            <color indexed="81"/>
            <rFont val="Tahoma"/>
            <family val="2"/>
          </rPr>
          <t xml:space="preserve">
</t>
        </r>
      </text>
    </comment>
    <comment ref="D28" authorId="0" shapeId="0" xr:uid="{00000000-0006-0000-0000-000009000000}">
      <text>
        <r>
          <rPr>
            <b/>
            <sz val="9"/>
            <color indexed="81"/>
            <rFont val="Tahoma"/>
            <family val="2"/>
          </rPr>
          <t xml:space="preserve">Per Mill Value.of Newly Taxable Property </t>
        </r>
        <r>
          <rPr>
            <sz val="9"/>
            <color indexed="81"/>
            <rFont val="Tahoma"/>
            <family val="2"/>
          </rPr>
          <t xml:space="preserve">= Newly Taxable Property value divided by 1000
</t>
        </r>
      </text>
    </comment>
    <comment ref="B30" authorId="0" shapeId="0" xr:uid="{00000000-0006-0000-0000-00000A000000}">
      <text>
        <r>
          <rPr>
            <b/>
            <sz val="9"/>
            <color indexed="10"/>
            <rFont val="Tahoma"/>
            <family val="2"/>
          </rPr>
          <t>Enter as a NEGATIVE number</t>
        </r>
        <r>
          <rPr>
            <sz val="9"/>
            <color indexed="81"/>
            <rFont val="Tahoma"/>
            <family val="2"/>
          </rPr>
          <t xml:space="preserve">
</t>
        </r>
      </text>
    </comment>
    <comment ref="D30" authorId="0" shapeId="0" xr:uid="{00000000-0006-0000-0000-00000B000000}">
      <text>
        <r>
          <rPr>
            <b/>
            <sz val="9"/>
            <color indexed="81"/>
            <rFont val="Tahoma"/>
            <family val="2"/>
          </rPr>
          <t xml:space="preserve">Per Mill Value.of Net and Gross Proceeds (Class 1 &amp; 2 properties) </t>
        </r>
        <r>
          <rPr>
            <sz val="9"/>
            <color indexed="81"/>
            <rFont val="Tahoma"/>
            <family val="2"/>
          </rPr>
          <t xml:space="preserve">= Taxable Value.of Net and Gross Proceeds (Class 1 &amp; 2 properties) divided by 1000
</t>
        </r>
      </text>
    </comment>
    <comment ref="D42" authorId="0" shapeId="0" xr:uid="{00000000-0006-0000-0000-00000C000000}">
      <text>
        <r>
          <rPr>
            <sz val="9"/>
            <color indexed="81"/>
            <rFont val="Tahoma"/>
            <family val="2"/>
          </rPr>
          <t xml:space="preserve">Authorized mill levy per 15-10-420.
</t>
        </r>
      </text>
    </comment>
    <comment ref="D44" authorId="0" shapeId="0" xr:uid="{00000000-0006-0000-0000-00000D000000}">
      <text>
        <r>
          <rPr>
            <sz val="9"/>
            <color indexed="81"/>
            <rFont val="Tahoma"/>
            <family val="2"/>
          </rPr>
          <t xml:space="preserve">This is the maximum authorized property tax revenue per 15-10-420.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1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100-000002000000}">
      <text>
        <r>
          <rPr>
            <sz val="9"/>
            <color indexed="81"/>
            <rFont val="Tahoma"/>
            <family val="2"/>
          </rPr>
          <t xml:space="preserve">Formula - do not enter information in salmon-shaded cells.
</t>
        </r>
      </text>
    </comment>
    <comment ref="B25" authorId="0" shapeId="0" xr:uid="{00000000-0006-0000-0100-000003000000}">
      <text>
        <r>
          <rPr>
            <sz val="9"/>
            <color indexed="81"/>
            <rFont val="Tahoma"/>
            <family val="2"/>
          </rPr>
          <t xml:space="preserve">Enter as a negative number
</t>
        </r>
      </text>
    </comment>
    <comment ref="D29" authorId="0" shapeId="0" xr:uid="{00000000-0006-0000-0100-000004000000}">
      <text>
        <r>
          <rPr>
            <sz val="9"/>
            <color indexed="81"/>
            <rFont val="Tahoma"/>
            <family val="2"/>
          </rPr>
          <t xml:space="preserve">The taxable value PER MILL - the taxable value divided by 1,000 or move decimal 3 places to the left.
</t>
        </r>
      </text>
    </comment>
    <comment ref="B30" authorId="0" shapeId="0" xr:uid="{00000000-0006-0000-0100-000005000000}">
      <text>
        <r>
          <rPr>
            <sz val="9"/>
            <color indexed="81"/>
            <rFont val="Tahoma"/>
            <family val="2"/>
          </rPr>
          <t xml:space="preserve">Enter as a negative number if applicable. The per mill value of TIF
</t>
        </r>
      </text>
    </comment>
    <comment ref="B32" authorId="0" shapeId="0" xr:uid="{00000000-0006-0000-0100-000006000000}">
      <text>
        <r>
          <rPr>
            <sz val="9"/>
            <color indexed="81"/>
            <rFont val="Tahoma"/>
            <family val="2"/>
          </rPr>
          <t xml:space="preserve">Enter the per mill value of newly taxabale property as a negative number.
</t>
        </r>
      </text>
    </comment>
    <comment ref="B33" authorId="0" shapeId="0" xr:uid="{00000000-0006-0000-0100-000007000000}">
      <text>
        <r>
          <rPr>
            <sz val="9"/>
            <color indexed="81"/>
            <rFont val="Tahoma"/>
            <family val="2"/>
          </rPr>
          <t xml:space="preserve">Enter the per mill value of net &amp; gross proceeds if applicable as a negative number
</t>
        </r>
      </text>
    </comment>
    <comment ref="D45" authorId="0" shapeId="0" xr:uid="{00000000-0006-0000-0100-000008000000}">
      <text>
        <r>
          <rPr>
            <sz val="9"/>
            <color indexed="81"/>
            <rFont val="Tahoma"/>
            <family val="2"/>
          </rPr>
          <t xml:space="preserve">Authorized mill levy per 15-10-420.
</t>
        </r>
      </text>
    </comment>
    <comment ref="D47" authorId="0" shapeId="0" xr:uid="{00000000-0006-0000-0100-000009000000}">
      <text>
        <r>
          <rPr>
            <sz val="9"/>
            <color indexed="81"/>
            <rFont val="Tahoma"/>
            <family val="2"/>
          </rPr>
          <t xml:space="preserve">This is the maximum authorized property tax revenue per 15-10-420.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2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200-000002000000}">
      <text>
        <r>
          <rPr>
            <sz val="9"/>
            <color indexed="81"/>
            <rFont val="Tahoma"/>
            <family val="2"/>
          </rPr>
          <t xml:space="preserve">Formula - do not enter information in salmon-shaded cells.
</t>
        </r>
      </text>
    </comment>
    <comment ref="B25" authorId="0" shapeId="0" xr:uid="{00000000-0006-0000-0200-000003000000}">
      <text>
        <r>
          <rPr>
            <sz val="9"/>
            <color indexed="81"/>
            <rFont val="Tahoma"/>
            <family val="2"/>
          </rPr>
          <t xml:space="preserve">Enter as a negative number
</t>
        </r>
      </text>
    </comment>
    <comment ref="B27" authorId="0" shapeId="0" xr:uid="{00000000-0006-0000-0200-000004000000}">
      <text>
        <r>
          <rPr>
            <sz val="9"/>
            <color indexed="81"/>
            <rFont val="Tahoma"/>
            <family val="2"/>
          </rPr>
          <t xml:space="preserve">Enter as a negative number. The amount of the increase in state entitlement for the reduction in class 8 prpoerty values. Fiscal year 15 only.
</t>
        </r>
      </text>
    </comment>
    <comment ref="D31" authorId="0" shapeId="0" xr:uid="{00000000-0006-0000-0200-000005000000}">
      <text>
        <r>
          <rPr>
            <sz val="9"/>
            <color indexed="81"/>
            <rFont val="Tahoma"/>
            <family val="2"/>
          </rPr>
          <t xml:space="preserve">The taxable value PER MILL - the taxable value divided by 1,000 or move decimal 3 places to the left.
</t>
        </r>
      </text>
    </comment>
    <comment ref="B32" authorId="0" shapeId="0" xr:uid="{00000000-0006-0000-0200-000006000000}">
      <text>
        <r>
          <rPr>
            <sz val="9"/>
            <color indexed="81"/>
            <rFont val="Tahoma"/>
            <family val="2"/>
          </rPr>
          <t xml:space="preserve">Enter as a negative number if applicable. The per mill value of TIF
</t>
        </r>
      </text>
    </comment>
    <comment ref="B34" authorId="0" shapeId="0" xr:uid="{00000000-0006-0000-0200-000007000000}">
      <text>
        <r>
          <rPr>
            <sz val="9"/>
            <color indexed="81"/>
            <rFont val="Tahoma"/>
            <family val="2"/>
          </rPr>
          <t xml:space="preserve">Enter the per mill value of newly taxabale property as a negative number.
</t>
        </r>
      </text>
    </comment>
    <comment ref="B35" authorId="0" shapeId="0" xr:uid="{00000000-0006-0000-0200-000008000000}">
      <text>
        <r>
          <rPr>
            <sz val="9"/>
            <color indexed="81"/>
            <rFont val="Tahoma"/>
            <family val="2"/>
          </rPr>
          <t xml:space="preserve">Enter the per mill value of net &amp; gross proceeds if applicable as a negative number
</t>
        </r>
      </text>
    </comment>
    <comment ref="D47" authorId="0" shapeId="0" xr:uid="{00000000-0006-0000-0200-000009000000}">
      <text>
        <r>
          <rPr>
            <sz val="9"/>
            <color indexed="81"/>
            <rFont val="Tahoma"/>
            <family val="2"/>
          </rPr>
          <t xml:space="preserve">Authorized mill levy per 15-10-420.
</t>
        </r>
      </text>
    </comment>
    <comment ref="D49" authorId="0" shapeId="0" xr:uid="{00000000-0006-0000-0200-00000A000000}">
      <text>
        <r>
          <rPr>
            <sz val="9"/>
            <color indexed="81"/>
            <rFont val="Tahoma"/>
            <family val="2"/>
          </rPr>
          <t xml:space="preserve">This is the maximum authorized property tax revenue per 15-10-420.
</t>
        </r>
      </text>
    </comment>
  </commentList>
</comments>
</file>

<file path=xl/sharedStrings.xml><?xml version="1.0" encoding="utf-8"?>
<sst xmlns="http://schemas.openxmlformats.org/spreadsheetml/2006/main" count="1663" uniqueCount="437">
  <si>
    <t>NOTE: WHEN ENTERING A NUMBER TO BE SUBTRACTED ENTER AS A NEGATIVE NUMBER</t>
  </si>
  <si>
    <t xml:space="preserve">                   WHERE FORMULAS EXIST, NO ENTRY IS NECESSARY</t>
  </si>
  <si>
    <t>EXPLANATION</t>
  </si>
  <si>
    <t>REFERENCE</t>
  </si>
  <si>
    <t>(1)</t>
  </si>
  <si>
    <t>(2)</t>
  </si>
  <si>
    <t>(3)</t>
  </si>
  <si>
    <t xml:space="preserve"> </t>
  </si>
  <si>
    <t>(4)</t>
  </si>
  <si>
    <t>(5)</t>
  </si>
  <si>
    <t>(6)</t>
  </si>
  <si>
    <t>CURRENT YEAR LEVY COMPUTATION:</t>
  </si>
  <si>
    <t>(7)</t>
  </si>
  <si>
    <t>Adjusted Taxable value per mill</t>
  </si>
  <si>
    <t>(8)</t>
  </si>
  <si>
    <t>(9)</t>
  </si>
  <si>
    <t xml:space="preserve">Adjusted taxable value per mill </t>
  </si>
  <si>
    <t xml:space="preserve">   Add:  Newly taxable property per mill value </t>
  </si>
  <si>
    <t xml:space="preserve">             Taxable value per mill of net and gross proceeds (county only) </t>
  </si>
  <si>
    <t>(10)</t>
  </si>
  <si>
    <t>RECAPITULATION:</t>
  </si>
  <si>
    <t>Previous year adjusted property tax revenue assessed (5)</t>
  </si>
  <si>
    <t xml:space="preserve">   Amount attributable to newly taxable property and net/gross proceeds</t>
  </si>
  <si>
    <t xml:space="preserve"> The tax revenue and mill levy limitations will be computed automatically.</t>
  </si>
  <si>
    <t xml:space="preserve">(2) The inflation adjustment is calculated using the three previous years, taking one half of the </t>
  </si>
  <si>
    <t>3 year average.  This adjustment will be recalculated annually by the Department of Revenue.</t>
  </si>
  <si>
    <t>(3) Property taxes assessed for Class 1 and 2 property, (net and gross proceeds), is determined by multiplying</t>
  </si>
  <si>
    <t>the previous years mill levy times the previous years taxable value for net and gross proceeds.  This deduction</t>
  </si>
  <si>
    <t>the Department of Revenue.  The number should be entered as the per mill value.  (Taxable</t>
  </si>
  <si>
    <t>value moving the decimal three digits to the left)</t>
  </si>
  <si>
    <t>Valuation Information sheet supplied by the Department of Revenue.</t>
  </si>
  <si>
    <t>which can be levied.</t>
  </si>
  <si>
    <t>(6a)</t>
  </si>
  <si>
    <t>(6b)</t>
  </si>
  <si>
    <t xml:space="preserve">(7) This amount is the net amount of per mill taxable value less newly taxable property as defined in </t>
  </si>
  <si>
    <t>(8) The floating mill is determined by dividing the adjusted taxable value per mill (Item 7) into the adjusted</t>
  </si>
  <si>
    <t xml:space="preserve">Current property tax revenue authorized limitation </t>
  </si>
  <si>
    <t>Current property tax revenue authorized limitation</t>
  </si>
  <si>
    <t>NUMBERS APPEARING IN GREEN ARE ADDITIONS</t>
  </si>
  <si>
    <t>NUMBERS APPEARING  IN RED ARE SUBTRACTIONS</t>
  </si>
  <si>
    <t>Adjusted ad valorem tax revenue assessed</t>
  </si>
  <si>
    <t xml:space="preserve">  Less:  Property taxes authorized to be assessed in the prior year for Class 1 and 2 property </t>
  </si>
  <si>
    <t>(5) This amount is the net of items (1) through (4)</t>
  </si>
  <si>
    <t>property tax revenue assessed (Item 5).</t>
  </si>
  <si>
    <t>(9) Determined by multiplying the mill levy (Item 8) by the current year taxable value inclusive of newly taxable</t>
  </si>
  <si>
    <t>property and net/gross proceeds (Items 6a and 6b).  This represents the maximum amount of taxes</t>
  </si>
  <si>
    <t>(10) Determined by multiplying the newly taxable property plus net/gross proceeds (Items 6a and 6b)</t>
  </si>
  <si>
    <t xml:space="preserve">by the calculated mill levy (Item 8). </t>
  </si>
  <si>
    <r>
      <t xml:space="preserve">(1) Ad valorem tax revenue authorized to be assessed is determined by multiplying the previous year </t>
    </r>
    <r>
      <rPr>
        <b/>
        <u/>
        <sz val="12"/>
        <color indexed="8"/>
        <rFont val="Arial"/>
        <family val="2"/>
      </rPr>
      <t>authorized</t>
    </r>
    <r>
      <rPr>
        <b/>
        <sz val="12"/>
        <color indexed="8"/>
        <rFont val="Arial"/>
        <family val="2"/>
      </rPr>
      <t xml:space="preserve"> levy </t>
    </r>
  </si>
  <si>
    <t>_____________________________AGGREGATE OF ALL FUNDS</t>
  </si>
  <si>
    <t>MAXIMUM PROPERTY TAXES AUTHORIZED:   (Note that appropriate statutes are referenced)</t>
  </si>
  <si>
    <t xml:space="preserve">  Authorized mill levy under Section 15-10-420, MCA (includes floating mills)  </t>
  </si>
  <si>
    <t>EXPLANATIONS: Calculating Mill Levies--Section 15-10-420, MCA</t>
  </si>
  <si>
    <t>by the previous year taxable value. This  amount should be the highest tax authority carried forward under Section 15-10-420, MCA</t>
  </si>
  <si>
    <t>is required under Section 15-10-420(6), MCA</t>
  </si>
  <si>
    <t>(6) This amount is taken from line 2 on the Certified Taxable Valuation Information sheet  supplied by</t>
  </si>
  <si>
    <t>Department of Revenue (county only) Represents the per mill value of the net and gross proceeds taxable value.</t>
  </si>
  <si>
    <t>COUNTY/CITY/TOWN OF___________________________________</t>
  </si>
  <si>
    <t xml:space="preserve">     (Section 15-10-420(7), MCA) (HB 20 and SB 417 reimbursements)</t>
  </si>
  <si>
    <t xml:space="preserve">  Taxable value per mill</t>
  </si>
  <si>
    <t>Voted levies (15-10-420(2)), judgment levies (2-9-316, 7-6-4015, 7-7-2202), emergency levies (10-3-405),  protested tax levies</t>
  </si>
  <si>
    <t>(6c)</t>
  </si>
  <si>
    <t>(6d)</t>
  </si>
  <si>
    <t xml:space="preserve">(6c and d) </t>
  </si>
  <si>
    <t xml:space="preserve">(6a) This amount is taken from the Certified Taxable Valuation Information sheet supplied by the </t>
  </si>
  <si>
    <t>(6c) The per mill value of newly taxable property is taken from line 3 on the Certified Taxable</t>
  </si>
  <si>
    <t>(6d)This amount appears on line 4 of the Certified Taxable Valuation Information Sheet supplied by the</t>
  </si>
  <si>
    <t>Section 15-10-420(3), MCA and Class 1 and 2 property (net and gross proceeds) taxable value and tax</t>
  </si>
  <si>
    <t xml:space="preserve">The form has the formulas included.   Enter only the numbers necessary.  </t>
  </si>
  <si>
    <t xml:space="preserve">   Adjusted taxable value (adjusted for removal of TIF per mill incremental district value)</t>
  </si>
  <si>
    <t xml:space="preserve">  Taxable value per mill (including newly taxable property but excluding TIF per mill incremental value)</t>
  </si>
  <si>
    <t>Department of Revenue following line 4 in the far right column labeled "incremental value".</t>
  </si>
  <si>
    <t>(6b) This amount is the computed mill value after removal of the tax increment financing district mill imcremental value.</t>
  </si>
  <si>
    <t>increment financing district mill incremental value.</t>
  </si>
  <si>
    <r>
      <t xml:space="preserve">             Taxable value per mill of net and gross proceeds (county only)  </t>
    </r>
    <r>
      <rPr>
        <b/>
        <sz val="10"/>
        <color indexed="10"/>
        <rFont val="Arial"/>
        <family val="2"/>
      </rPr>
      <t>(enter as negative)</t>
    </r>
  </si>
  <si>
    <r>
      <t xml:space="preserve">  Less per mill incremental value of tax increment financing district (TIF) </t>
    </r>
    <r>
      <rPr>
        <b/>
        <sz val="10"/>
        <color indexed="10"/>
        <rFont val="Arial"/>
        <family val="2"/>
      </rPr>
      <t>(enter as negative)</t>
    </r>
  </si>
  <si>
    <r>
      <t xml:space="preserve">    Less: Newly taxable property per mill value, </t>
    </r>
    <r>
      <rPr>
        <b/>
        <sz val="10"/>
        <color indexed="10"/>
        <rFont val="Arial"/>
        <family val="2"/>
      </rPr>
      <t>(enter as negative)</t>
    </r>
  </si>
  <si>
    <r>
      <t xml:space="preserve">  (net and gross proceeds, county only)  (Section 15-10-420(6), MCA </t>
    </r>
    <r>
      <rPr>
        <b/>
        <sz val="10"/>
        <color indexed="10"/>
        <rFont val="Arial"/>
        <family val="2"/>
      </rPr>
      <t>(enter as negative number)</t>
    </r>
    <r>
      <rPr>
        <b/>
        <sz val="10"/>
        <rFont val="Arial"/>
        <family val="2"/>
      </rPr>
      <t>)</t>
    </r>
  </si>
  <si>
    <t xml:space="preserve">(15-1-402),  levies imposed for health insurance premiums (2-9-212) and levies imposed for local government study commissions </t>
  </si>
  <si>
    <t>you actually milled unless it is the same.  This will facilitate the carry forward provision of Section 15-10-420(1)(b).</t>
  </si>
  <si>
    <r>
      <t>(7-3-184) are not be be included.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</si>
  <si>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 xml:space="preserve">  Ad valorem tax revenue authorized to be assessed prior year   </t>
  </si>
  <si>
    <t>Add:  FISCAL YEAR 2009 INFLATION ADJUSMENT @ 1.672% (Section 15-10-420(1a)(1c), MCA)</t>
  </si>
  <si>
    <t>FY08 was the last year for personal property tax reimbursements (HB20 and SB417).</t>
  </si>
  <si>
    <t>FYE JUNE 30, 2010</t>
  </si>
  <si>
    <t>FYE JUNE 30, 2009</t>
  </si>
  <si>
    <t>AGGREGATE OF ALL FUNDS/ ________________ FUND</t>
  </si>
  <si>
    <t>FYE JUNE 30, 2011</t>
  </si>
  <si>
    <t xml:space="preserve">The form has the formulas which are contained in </t>
  </si>
  <si>
    <t>SALMON SHADED CELLS</t>
  </si>
  <si>
    <t xml:space="preserve">Enter amounts in </t>
  </si>
  <si>
    <t>YELLOW SHADED CELLS</t>
  </si>
  <si>
    <t>Add:  FISCAL YEAR 2011 INFLATION ADJUSMENT @ 1.142% (Section 15-10-420(1a)(1c), MCA)</t>
  </si>
  <si>
    <t>Adjusted ad valorem tax revenue</t>
  </si>
  <si>
    <t>(5a)</t>
  </si>
  <si>
    <t>(5b)</t>
  </si>
  <si>
    <t>(5c)</t>
  </si>
  <si>
    <t>(5d)</t>
  </si>
  <si>
    <t xml:space="preserve">(5e) </t>
  </si>
  <si>
    <t>(8a)</t>
  </si>
  <si>
    <t xml:space="preserve">   Adjusted ad valorem tax revenue </t>
  </si>
  <si>
    <r>
      <t xml:space="preserve">(7-3-184) </t>
    </r>
    <r>
      <rPr>
        <b/>
        <u/>
        <sz val="12"/>
        <color indexed="8"/>
        <rFont val="Arial"/>
        <family val="2"/>
      </rPr>
      <t>are not be be included</t>
    </r>
    <r>
      <rPr>
        <b/>
        <sz val="12"/>
        <color indexed="8"/>
        <rFont val="Arial"/>
        <family val="2"/>
      </rPr>
      <t>.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</si>
  <si>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**Note levies must be figured separately for funds that are not entity-wide, examples: road fund and rural districts.</t>
  </si>
  <si>
    <t>(4) This amount is the net of items (1) through (3)</t>
  </si>
  <si>
    <t>(5) This amount is taken from line 2 on the Certified Taxable Valuation Information sheet  supplied by</t>
  </si>
  <si>
    <t xml:space="preserve">(5a) This amount is taken from the Certified Taxable Valuation Information sheet supplied by the </t>
  </si>
  <si>
    <t>(5b) This amount is the computed mill value after removal of the tax increment financing district mill imcremental value.</t>
  </si>
  <si>
    <t>(5c) The per mill value of newly taxable property is taken from line 3 on the Certified Taxable</t>
  </si>
  <si>
    <t>(5d)This amount appears on the Certified Taxable Valuation Information Sheet supplied by the</t>
  </si>
  <si>
    <t xml:space="preserve">(5e) This amount represents the total of newly taxable property per mill value plus the taxable value per mill of net </t>
  </si>
  <si>
    <t>&amp; gross proceeds (County only).</t>
  </si>
  <si>
    <t xml:space="preserve">(6) This amount is the net amount of per mill taxable value less newly taxable property as defined in </t>
  </si>
  <si>
    <t>(7) The floating mill is determined by dividing the adjusted taxable value per mill (Item 6) into the adjusted</t>
  </si>
  <si>
    <t>property tax revenue assessed (Item 4).</t>
  </si>
  <si>
    <t>(8) Equals amount of Item 6. Refer to instructions for Item 6.</t>
  </si>
  <si>
    <t>(8a) Determined by multiplying the mill levy (Item 7) by the current year taxable value inclusive of newly taxable</t>
  </si>
  <si>
    <t>property and net/gross proceeds (Item 5b).  This represents the current authorized maximum amount of tax revenue</t>
  </si>
  <si>
    <t>(9) Determined by multiplying the newly taxable property plus net/gross proceeds (Item 5e)</t>
  </si>
  <si>
    <t xml:space="preserve">by the calculated authorized mill levy (Item 7). </t>
  </si>
  <si>
    <t>Add:  FISCAL YEAR 2010 INFLATION ADJUSMENT @ 1.112% (Section 15-10-420(1a)(1c), MCA)</t>
  </si>
  <si>
    <t xml:space="preserve">(5c and d) </t>
  </si>
  <si>
    <t>(4) This amount is the net of items (1) through (4)</t>
  </si>
  <si>
    <t>(5d)This amount appears on line 4 of the Certified Taxable Valuation Information Sheet supplied by the</t>
  </si>
  <si>
    <t>(7) The floating mill is determined by dividing the adjusted taxable value per mill (Item 7) into the adjusted</t>
  </si>
  <si>
    <t>(8) Determined by multiplying the mill levy (Item 8) by the current year taxable value inclusive of newly taxable</t>
  </si>
  <si>
    <t>(9) Determined by multiplying the newly taxable property plus net/gross proceeds (Items 6a and 6b)</t>
  </si>
  <si>
    <t>Personal Property Tax reimbursement received - prior fiscal year was final year</t>
  </si>
  <si>
    <t xml:space="preserve">Personal Property Tax reimbursement will no longer be received (FY09 and subsequent years)  </t>
  </si>
  <si>
    <t xml:space="preserve">      (Section 15-1-111, MCA)</t>
  </si>
  <si>
    <t>(4) The amount for the prior fiscal year amounts received can be obtained from the prior fiscal year</t>
  </si>
  <si>
    <t xml:space="preserve">general ledger revenue account for personal property tax reimbursements (335210).  </t>
  </si>
  <si>
    <t>FYE JUNE 30, 2012</t>
  </si>
  <si>
    <t>Add:  FISCAL YEAR 2012 INFLATION ADJUSMENT @ 0.72% (Section 15-10-420(1a)(1c), MCA)</t>
  </si>
  <si>
    <t>FYE JUNE 30, 2013</t>
  </si>
  <si>
    <t>Add:  FISCAL YEAR 2013 INFLATION ADJUSMENT @ 1.2% (Section 15-10-420(1a)(1c), MCA)</t>
  </si>
  <si>
    <r>
      <t xml:space="preserve">  Less: FY13 SB372 Reimbursement through Entitlement Share </t>
    </r>
    <r>
      <rPr>
        <b/>
        <sz val="10"/>
        <color indexed="10"/>
        <rFont val="Arial"/>
        <family val="2"/>
      </rPr>
      <t>(enter as a negative number)</t>
    </r>
  </si>
  <si>
    <t>(3a)*</t>
  </si>
  <si>
    <t xml:space="preserve">      *new line for FY2013</t>
  </si>
  <si>
    <r>
      <t xml:space="preserve">(1) Ad valorem tax revenue authorized to be assessed is determined by multiplying the previous year </t>
    </r>
    <r>
      <rPr>
        <u/>
        <sz val="12"/>
        <color indexed="8"/>
        <rFont val="Arial"/>
        <family val="2"/>
      </rPr>
      <t>authorized</t>
    </r>
    <r>
      <rPr>
        <sz val="12"/>
        <color indexed="8"/>
        <rFont val="Arial"/>
        <family val="2"/>
      </rPr>
      <t xml:space="preserve"> levy </t>
    </r>
  </si>
  <si>
    <r>
      <t xml:space="preserve">(7-3-184) </t>
    </r>
    <r>
      <rPr>
        <b/>
        <u/>
        <sz val="12"/>
        <color indexed="8"/>
        <rFont val="Arial"/>
        <family val="2"/>
      </rPr>
      <t>are not be be included</t>
    </r>
    <r>
      <rPr>
        <sz val="12"/>
        <color indexed="8"/>
        <rFont val="Arial"/>
        <family val="2"/>
      </rPr>
      <t>.  Be sure to use the amount applicable to the prior year levy you were</t>
    </r>
    <r>
      <rPr>
        <u/>
        <sz val="12"/>
        <color indexed="8"/>
        <rFont val="Arial"/>
        <family val="2"/>
      </rPr>
      <t xml:space="preserve"> authorized</t>
    </r>
    <r>
      <rPr>
        <sz val="12"/>
        <color indexed="8"/>
        <rFont val="Arial"/>
        <family val="2"/>
      </rPr>
      <t xml:space="preserve"> to mill not what </t>
    </r>
  </si>
  <si>
    <t>(3a) SB372 Reimbursement through State Entitlement from the Dept of Revenue for the reduction in the value of Class 8 property</t>
  </si>
  <si>
    <r>
      <t>Input in line 3a the amount of the additional reimbursement you will receive (DOR will provide this information by letter)</t>
    </r>
    <r>
      <rPr>
        <b/>
        <sz val="12"/>
        <color indexed="60"/>
        <rFont val="Arial"/>
        <family val="2"/>
      </rPr>
      <t>*new for FY13</t>
    </r>
  </si>
  <si>
    <t>FYE JUNE 30, 2014</t>
  </si>
  <si>
    <t>Add:  FISCAL YEAR 2014 INFLATION ADJUSMENT @ 1.03% (Section 15-10-420(1a)(1c), MCA)</t>
  </si>
  <si>
    <t xml:space="preserve">    *SB372 adjustment was an adjustment for the prior year only and is not applicable for FY2014</t>
  </si>
  <si>
    <t>DETERMINATION OF TAX REVENUE AND MILL LEVY LIMITATIONS</t>
  </si>
  <si>
    <t>UNDER SECTION 15-10-420, MCA</t>
  </si>
  <si>
    <t>AGGREGATE OF ALL FUNDS/OR  _______________ FUND</t>
  </si>
  <si>
    <t>FYE JUNE 30, 2015</t>
  </si>
  <si>
    <t>Numbers appearing in GREEN are ADDITIONS</t>
  </si>
  <si>
    <t>Numbers appearing in RED are SUBTRACTIONS</t>
  </si>
  <si>
    <r>
      <rPr>
        <b/>
        <sz val="12"/>
        <color indexed="18"/>
        <rFont val="Arial"/>
        <family val="2"/>
      </rPr>
      <t>Do not enter information in salmon cells.</t>
    </r>
    <r>
      <rPr>
        <b/>
        <sz val="12"/>
        <color indexed="8"/>
        <rFont val="Arial"/>
        <family val="2"/>
      </rPr>
      <t xml:space="preserve"> This form contains formulas in </t>
    </r>
  </si>
  <si>
    <t>The tax revenue and mill levy limitations will be computed automatically</t>
  </si>
  <si>
    <t>NOTE: When entering a number to be substracted enter as a negative number</t>
  </si>
  <si>
    <t xml:space="preserve">              Where formulas exist (Salmon-shaded Cells), No Entry is Necessary</t>
  </si>
  <si>
    <r>
      <rPr>
        <b/>
        <sz val="11"/>
        <color indexed="8"/>
        <rFont val="Arial"/>
        <family val="2"/>
      </rPr>
      <t xml:space="preserve">  Ad valorem tax revenue authorized to be assessed prior year</t>
    </r>
    <r>
      <rPr>
        <b/>
        <sz val="10"/>
        <color indexed="8"/>
        <rFont val="Arial"/>
        <family val="2"/>
      </rPr>
      <t xml:space="preserve">   (from prior year's determination form - (8a))</t>
    </r>
  </si>
  <si>
    <t>Add:  FISCAL YEAR 2015 INFLATION ADJUSMENT @ 1.03% (Section 15-10-420(1a)(1c), MCA)</t>
  </si>
  <si>
    <r>
      <t xml:space="preserve">  Less: FY15 SB96 Reimbursement through Entitlement Share </t>
    </r>
    <r>
      <rPr>
        <b/>
        <sz val="10"/>
        <color indexed="10"/>
        <rFont val="Arial"/>
        <family val="2"/>
      </rPr>
      <t>(enter as a negative number)</t>
    </r>
  </si>
  <si>
    <r>
      <t xml:space="preserve">         </t>
    </r>
    <r>
      <rPr>
        <b/>
        <u/>
        <sz val="9"/>
        <color indexed="30"/>
        <rFont val="Arial"/>
        <family val="2"/>
      </rPr>
      <t xml:space="preserve">*adjustment line for FY2015 (SB96 reduced class 8 property and provided reimbursement through state entitlement) </t>
    </r>
  </si>
  <si>
    <t xml:space="preserve">Authorized mill levy under Section 15-10-420, MCA (includes floating mills)  </t>
  </si>
  <si>
    <r>
      <t xml:space="preserve">(1) Ad valorem tax revenue authorized to be assessed is determined by multiplying the </t>
    </r>
    <r>
      <rPr>
        <b/>
        <sz val="12"/>
        <color indexed="8"/>
        <rFont val="Arial"/>
        <family val="2"/>
      </rPr>
      <t>previous year</t>
    </r>
    <r>
      <rPr>
        <sz val="12"/>
        <color indexed="8"/>
        <rFont val="Arial"/>
        <family val="2"/>
      </rPr>
      <t xml:space="preserve"> </t>
    </r>
    <r>
      <rPr>
        <u/>
        <sz val="12"/>
        <color indexed="8"/>
        <rFont val="Arial"/>
        <family val="2"/>
      </rPr>
      <t>authorized</t>
    </r>
    <r>
      <rPr>
        <sz val="12"/>
        <color indexed="8"/>
        <rFont val="Arial"/>
        <family val="2"/>
      </rPr>
      <t xml:space="preserve"> levy </t>
    </r>
  </si>
  <si>
    <r>
      <t xml:space="preserve">and taken from the </t>
    </r>
    <r>
      <rPr>
        <b/>
        <sz val="12"/>
        <color indexed="8"/>
        <rFont val="Arial"/>
        <family val="2"/>
      </rPr>
      <t>prior year's Determination of Tax Revenue and Mill Levy Limitations Form item (8a).</t>
    </r>
  </si>
  <si>
    <r>
      <rPr>
        <b/>
        <sz val="12"/>
        <color indexed="8"/>
        <rFont val="Arial"/>
        <family val="2"/>
      </rPr>
      <t>Note</t>
    </r>
    <r>
      <rPr>
        <sz val="12"/>
        <color indexed="8"/>
        <rFont val="Arial"/>
        <family val="2"/>
      </rPr>
      <t>: Voted levies (15-10-420(2)), judgment levies (2-9-316, 7-6-4015, 7-7-2202), emergency levies (10-3-405),  protested tax levies</t>
    </r>
  </si>
  <si>
    <t>(15-1-402),  levies imposed for permissive health insurance premiums (2-9-212) and levies imposed for local government study</t>
  </si>
  <si>
    <r>
      <t xml:space="preserve">commissions (7-3-184) </t>
    </r>
    <r>
      <rPr>
        <b/>
        <u/>
        <sz val="12"/>
        <color indexed="8"/>
        <rFont val="Arial"/>
        <family val="2"/>
      </rPr>
      <t>are not be be included</t>
    </r>
    <r>
      <rPr>
        <sz val="12"/>
        <color indexed="8"/>
        <rFont val="Arial"/>
        <family val="2"/>
      </rPr>
      <t xml:space="preserve">.  </t>
    </r>
  </si>
  <si>
    <t>Use the amount applicable to the prior year levy you were authorized to mill (item 8a) not what you actually milled unless</t>
  </si>
  <si>
    <r>
      <rPr>
        <b/>
        <sz val="12"/>
        <color indexed="8"/>
        <rFont val="Arial"/>
        <family val="2"/>
      </rPr>
      <t>it is the same.</t>
    </r>
    <r>
      <rPr>
        <sz val="12"/>
        <color indexed="8"/>
        <rFont val="Arial"/>
        <family val="2"/>
      </rPr>
      <t xml:space="preserve">  This will facilitate the carry forward provision of Section 15-10-420(1)(b).</t>
    </r>
  </si>
  <si>
    <t xml:space="preserve">   **Note levies must be figured separately for funds that are not entity-wide, examples: road fund and rural districts.</t>
  </si>
  <si>
    <t>(2) The inflation adjustment is calculated using the three previous years, taking one half of the 3 year average.</t>
  </si>
  <si>
    <t>This adjustment will be recalculated annually by the Department of Revenue.</t>
  </si>
  <si>
    <t>(3) Property taxes assessed for Class 1 and 2 property, (net and gross proceeds), is determined by multiplying the previous year's mill</t>
  </si>
  <si>
    <t>levy times the previous years taxable value for net and gross proceeds.  This deduction is required under Section 15-10-420(6), MCA</t>
  </si>
  <si>
    <t>(3a) SB 96 Reimbursement through State Entitlement from the Dept of Revenue for the reduction in the value of Class 8 property is</t>
  </si>
  <si>
    <r>
      <t xml:space="preserve">input in line 3a. The amount is the additional reimbursement you will receive (DOR will provide this information) </t>
    </r>
    <r>
      <rPr>
        <b/>
        <sz val="12"/>
        <color indexed="60"/>
        <rFont val="Arial"/>
        <family val="2"/>
      </rPr>
      <t>*Updated for FY15</t>
    </r>
  </si>
  <si>
    <t>(5) This amount is taken from line 2 on the Certified Taxable Valuation Information sheet supplied by the Dept. of Revenue.</t>
  </si>
  <si>
    <r>
      <t>The number should be entered as the</t>
    </r>
    <r>
      <rPr>
        <b/>
        <sz val="12"/>
        <color indexed="8"/>
        <rFont val="Arial"/>
        <family val="2"/>
      </rPr>
      <t xml:space="preserve"> per mill value*.</t>
    </r>
    <r>
      <rPr>
        <sz val="12"/>
        <color indexed="8"/>
        <rFont val="Arial"/>
        <family val="2"/>
      </rPr>
      <t xml:space="preserve">  *Taxable value divided by 1,000 or moving the decimal three digits to the left</t>
    </r>
  </si>
  <si>
    <t>(5a) This amount is taken from the Certified Taxable Valuation Information sheet supplied by the Dept of Revenue following</t>
  </si>
  <si>
    <t>line 4 in the far right column labeled "incremental value".</t>
  </si>
  <si>
    <t>(5e) This amount represents the total of newly taxable property per mill value plus the taxable value per mill of net &amp; gross proceeds</t>
  </si>
  <si>
    <t>(County only).</t>
  </si>
  <si>
    <t>(6) This amount is the net amount of per mill taxable value less newly taxable property as defined in Section 15-10-420(3), MCA</t>
  </si>
  <si>
    <t>and Class 1 and 2 property (net and gross proceeds) taxable value and tax increment financing district mill incremental value.</t>
  </si>
  <si>
    <t>Recap:</t>
  </si>
  <si>
    <t>(9) Determined by multiplying the newly taxable property plus net/gross proceeds (Item 5e) by the authorized mil levy (item 7).</t>
  </si>
  <si>
    <t>(4) Adjusted ad valorem tax revenue + (9) amount attributable to newly taxable property &amp; net/gross proceeds = Current property tax</t>
  </si>
  <si>
    <t xml:space="preserve">      authorized limitation  (10) = (8a)</t>
  </si>
  <si>
    <t>AGGREGATE OF ALL FUNDS /OR  _______________ FUND</t>
  </si>
  <si>
    <t>FYE JUNE 30, 2016</t>
  </si>
  <si>
    <r>
      <rPr>
        <b/>
        <sz val="12"/>
        <color indexed="18"/>
        <rFont val="Arial"/>
        <family val="2"/>
      </rPr>
      <t>Do not enter information in salmon cells.</t>
    </r>
    <r>
      <rPr>
        <b/>
        <sz val="12"/>
        <color indexed="8"/>
        <rFont val="Arial"/>
        <family val="2"/>
      </rPr>
      <t xml:space="preserve"> This form contains formulas in </t>
    </r>
  </si>
  <si>
    <t>MAXIMUM PROPERTY TAXES AUTHORIZED:   (Note: appropriate statutes are referenced)</t>
  </si>
  <si>
    <t>Add:  FISCAL YEAR 2016 INFLATION ADJUSMENT @ 0.67% (Section 15-10-420(1a)(1c), MCA)</t>
  </si>
  <si>
    <r>
      <t xml:space="preserve">  (net and gross proceeds, county only)  (Section 15-10-420(6), MCA </t>
    </r>
    <r>
      <rPr>
        <b/>
        <sz val="10"/>
        <color indexed="10"/>
        <rFont val="Arial"/>
        <family val="2"/>
      </rPr>
      <t xml:space="preserve">(enter as </t>
    </r>
    <r>
      <rPr>
        <b/>
        <u/>
        <sz val="10"/>
        <color indexed="10"/>
        <rFont val="Arial"/>
        <family val="2"/>
      </rPr>
      <t>negative</t>
    </r>
    <r>
      <rPr>
        <b/>
        <sz val="10"/>
        <color indexed="10"/>
        <rFont val="Arial"/>
        <family val="2"/>
      </rPr>
      <t xml:space="preserve"> number)</t>
    </r>
    <r>
      <rPr>
        <b/>
        <sz val="10"/>
        <rFont val="Arial"/>
        <family val="2"/>
      </rPr>
      <t>)</t>
    </r>
  </si>
  <si>
    <r>
      <t xml:space="preserve">  Taxable value </t>
    </r>
    <r>
      <rPr>
        <b/>
        <u/>
        <sz val="10"/>
        <color indexed="8"/>
        <rFont val="Arial"/>
        <family val="2"/>
      </rPr>
      <t>per mill</t>
    </r>
    <r>
      <rPr>
        <b/>
        <sz val="8"/>
        <color indexed="8"/>
        <rFont val="Arial"/>
        <family val="2"/>
      </rPr>
      <t xml:space="preserve">       (To figure per mill value divide by 1,000 or move decimal 3 places to left)</t>
    </r>
  </si>
  <si>
    <r>
      <t xml:space="preserve">  Less: </t>
    </r>
    <r>
      <rPr>
        <b/>
        <u/>
        <sz val="10"/>
        <color indexed="8"/>
        <rFont val="Arial"/>
        <family val="2"/>
      </rPr>
      <t>per mill</t>
    </r>
    <r>
      <rPr>
        <b/>
        <sz val="10"/>
        <color indexed="8"/>
        <rFont val="Arial"/>
        <family val="2"/>
      </rPr>
      <t xml:space="preserve"> incremental value of tax increment financing district (TIF) </t>
    </r>
    <r>
      <rPr>
        <b/>
        <sz val="10"/>
        <color indexed="10"/>
        <rFont val="Arial"/>
        <family val="2"/>
      </rPr>
      <t xml:space="preserve">(enter as </t>
    </r>
    <r>
      <rPr>
        <b/>
        <u/>
        <sz val="10"/>
        <color indexed="10"/>
        <rFont val="Arial"/>
        <family val="2"/>
      </rPr>
      <t>negative</t>
    </r>
    <r>
      <rPr>
        <b/>
        <sz val="10"/>
        <color indexed="10"/>
        <rFont val="Arial"/>
        <family val="2"/>
      </rPr>
      <t>)</t>
    </r>
  </si>
  <si>
    <r>
      <t xml:space="preserve">    Less: Newly taxable property </t>
    </r>
    <r>
      <rPr>
        <b/>
        <u/>
        <sz val="10"/>
        <rFont val="Arial"/>
        <family val="2"/>
      </rPr>
      <t>per mill value</t>
    </r>
    <r>
      <rPr>
        <b/>
        <sz val="10"/>
        <rFont val="Arial"/>
        <family val="2"/>
      </rPr>
      <t xml:space="preserve">, </t>
    </r>
    <r>
      <rPr>
        <b/>
        <sz val="10"/>
        <color indexed="10"/>
        <rFont val="Arial"/>
        <family val="2"/>
      </rPr>
      <t xml:space="preserve">(enter as </t>
    </r>
    <r>
      <rPr>
        <b/>
        <u/>
        <sz val="10"/>
        <color indexed="10"/>
        <rFont val="Arial"/>
        <family val="2"/>
      </rPr>
      <t>negative</t>
    </r>
    <r>
      <rPr>
        <b/>
        <sz val="10"/>
        <color indexed="10"/>
        <rFont val="Arial"/>
        <family val="2"/>
      </rPr>
      <t>)</t>
    </r>
  </si>
  <si>
    <r>
      <t xml:space="preserve">             Taxable value </t>
    </r>
    <r>
      <rPr>
        <b/>
        <u/>
        <sz val="10"/>
        <rFont val="Arial"/>
        <family val="2"/>
      </rPr>
      <t>per mill</t>
    </r>
    <r>
      <rPr>
        <b/>
        <sz val="10"/>
        <rFont val="Arial"/>
        <family val="2"/>
      </rPr>
      <t xml:space="preserve"> of net and gross proceeds (county only)  </t>
    </r>
    <r>
      <rPr>
        <b/>
        <sz val="10"/>
        <color indexed="10"/>
        <rFont val="Arial"/>
        <family val="2"/>
      </rPr>
      <t xml:space="preserve">(enter as </t>
    </r>
    <r>
      <rPr>
        <b/>
        <u/>
        <sz val="10"/>
        <color indexed="10"/>
        <rFont val="Arial"/>
        <family val="2"/>
      </rPr>
      <t>negative</t>
    </r>
    <r>
      <rPr>
        <b/>
        <sz val="10"/>
        <color indexed="10"/>
        <rFont val="Arial"/>
        <family val="2"/>
      </rPr>
      <t>)</t>
    </r>
  </si>
  <si>
    <r>
      <t xml:space="preserve">(1) Ad valorem tax revenue authorized to be assessed is determined by multiplying the </t>
    </r>
    <r>
      <rPr>
        <b/>
        <sz val="12"/>
        <color indexed="8"/>
        <rFont val="Arial"/>
        <family val="2"/>
      </rPr>
      <t>previous year</t>
    </r>
    <r>
      <rPr>
        <sz val="12"/>
        <color indexed="8"/>
        <rFont val="Arial"/>
        <family val="2"/>
      </rPr>
      <t xml:space="preserve"> </t>
    </r>
    <r>
      <rPr>
        <u/>
        <sz val="12"/>
        <color indexed="8"/>
        <rFont val="Arial"/>
        <family val="2"/>
      </rPr>
      <t>authorized</t>
    </r>
    <r>
      <rPr>
        <sz val="12"/>
        <color indexed="8"/>
        <rFont val="Arial"/>
        <family val="2"/>
      </rPr>
      <t xml:space="preserve"> levy </t>
    </r>
  </si>
  <si>
    <r>
      <t xml:space="preserve">and taken from the </t>
    </r>
    <r>
      <rPr>
        <b/>
        <sz val="12"/>
        <color indexed="8"/>
        <rFont val="Arial"/>
        <family val="2"/>
      </rPr>
      <t>prior year's Determination of Tax Revenue and Mill Levy Limitations Form item (8a).</t>
    </r>
  </si>
  <si>
    <r>
      <rPr>
        <b/>
        <sz val="12"/>
        <color indexed="8"/>
        <rFont val="Arial"/>
        <family val="2"/>
      </rPr>
      <t>Note</t>
    </r>
    <r>
      <rPr>
        <sz val="12"/>
        <color indexed="8"/>
        <rFont val="Arial"/>
        <family val="2"/>
      </rPr>
      <t>: Voted levies (15-10-420(2)), judgment levies (2-9-316, 7-6-4015, 7-7-2202), emergency levies (10-3-405),  protested tax levies</t>
    </r>
  </si>
  <si>
    <r>
      <t xml:space="preserve">commissions (7-3-184) </t>
    </r>
    <r>
      <rPr>
        <b/>
        <u/>
        <sz val="12"/>
        <color indexed="8"/>
        <rFont val="Arial"/>
        <family val="2"/>
      </rPr>
      <t>are not to be included</t>
    </r>
    <r>
      <rPr>
        <sz val="12"/>
        <color indexed="8"/>
        <rFont val="Arial"/>
        <family val="2"/>
      </rPr>
      <t xml:space="preserve">.  </t>
    </r>
  </si>
  <si>
    <r>
      <rPr>
        <b/>
        <sz val="12"/>
        <color indexed="8"/>
        <rFont val="Arial"/>
        <family val="2"/>
      </rPr>
      <t>it is the same.</t>
    </r>
    <r>
      <rPr>
        <sz val="12"/>
        <color indexed="8"/>
        <rFont val="Arial"/>
        <family val="2"/>
      </rPr>
      <t xml:space="preserve">  This will facilitate the carry forward provision of Section 15-10-420(1)(b).</t>
    </r>
  </si>
  <si>
    <t>(3) Property taxes assessed for Class 1 and 2 property, (net and gross proceeds), is determined by multiplying the previous year's mill levy times</t>
  </si>
  <si>
    <r>
      <t xml:space="preserve">the previous years taxable value for net and gross proceeds.  This deduction is required under Section 15-10-420(6), MCA.  </t>
    </r>
    <r>
      <rPr>
        <sz val="12"/>
        <color indexed="10"/>
        <rFont val="Arial"/>
        <family val="2"/>
      </rPr>
      <t>Enter as a negative.</t>
    </r>
  </si>
  <si>
    <r>
      <t xml:space="preserve">(5) The Taxable Value </t>
    </r>
    <r>
      <rPr>
        <b/>
        <sz val="12"/>
        <color indexed="8"/>
        <rFont val="Arial"/>
        <family val="2"/>
      </rPr>
      <t>per Mill</t>
    </r>
    <r>
      <rPr>
        <sz val="12"/>
        <color indexed="8"/>
        <rFont val="Arial"/>
        <family val="2"/>
      </rPr>
      <t xml:space="preserve"> is determined by dividing the '</t>
    </r>
    <r>
      <rPr>
        <i/>
        <sz val="12"/>
        <color indexed="8"/>
        <rFont val="Arial"/>
        <family val="2"/>
      </rPr>
      <t>Total Taxable Value</t>
    </r>
    <r>
      <rPr>
        <sz val="12"/>
        <color indexed="8"/>
        <rFont val="Arial"/>
        <family val="2"/>
      </rPr>
      <t>' by 1000 or move the decimal three digits to the left.</t>
    </r>
  </si>
  <si>
    <r>
      <t xml:space="preserve"> '</t>
    </r>
    <r>
      <rPr>
        <i/>
        <sz val="12"/>
        <color indexed="8"/>
        <rFont val="Arial"/>
        <family val="2"/>
      </rPr>
      <t>Total Taxable Value</t>
    </r>
    <r>
      <rPr>
        <sz val="12"/>
        <color indexed="8"/>
        <rFont val="Arial"/>
        <family val="2"/>
      </rPr>
      <t>' is located on line 2 of the Certified Taxable Valuation Information sheet supplied by the Dept of Revenue.</t>
    </r>
  </si>
  <si>
    <r>
      <t xml:space="preserve">(5a) The </t>
    </r>
    <r>
      <rPr>
        <b/>
        <sz val="12"/>
        <color indexed="8"/>
        <rFont val="Arial"/>
        <family val="2"/>
      </rPr>
      <t>per mill incremental value</t>
    </r>
    <r>
      <rPr>
        <sz val="12"/>
        <color indexed="8"/>
        <rFont val="Arial"/>
        <family val="2"/>
      </rPr>
      <t xml:space="preserve"> of tax increment financing district (TIF) is determined by dividing the </t>
    </r>
    <r>
      <rPr>
        <i/>
        <sz val="12"/>
        <color indexed="8"/>
        <rFont val="Arial"/>
        <family val="2"/>
      </rPr>
      <t>'Total Incremental Value'</t>
    </r>
    <r>
      <rPr>
        <sz val="12"/>
        <color indexed="8"/>
        <rFont val="Arial"/>
        <family val="2"/>
      </rPr>
      <t xml:space="preserve"> </t>
    </r>
  </si>
  <si>
    <r>
      <t xml:space="preserve">by 1000 or move the decimal three digits to the left.' </t>
    </r>
    <r>
      <rPr>
        <i/>
        <sz val="12"/>
        <color indexed="8"/>
        <rFont val="Arial"/>
        <family val="2"/>
      </rPr>
      <t>Total Incremental Value'</t>
    </r>
    <r>
      <rPr>
        <sz val="12"/>
        <color indexed="8"/>
        <rFont val="Arial"/>
        <family val="2"/>
      </rPr>
      <t xml:space="preserve"> is located on line 6, at bottom of far right column, of the Certified</t>
    </r>
  </si>
  <si>
    <r>
      <rPr>
        <sz val="12"/>
        <color indexed="8"/>
        <rFont val="Arial"/>
        <family val="2"/>
      </rPr>
      <t xml:space="preserve">Taxable Valuation Information sheet supplied by the Dept of Revenue. </t>
    </r>
    <r>
      <rPr>
        <sz val="12"/>
        <color indexed="10"/>
        <rFont val="Arial"/>
        <family val="2"/>
      </rPr>
      <t>Enter as a negative number.</t>
    </r>
  </si>
  <si>
    <t>(5b) This amount is the computed mill value after removal of the tax increment financing district mill incremental value.</t>
  </si>
  <si>
    <r>
      <t xml:space="preserve">(5c) The </t>
    </r>
    <r>
      <rPr>
        <b/>
        <sz val="12"/>
        <color indexed="8"/>
        <rFont val="Arial"/>
        <family val="2"/>
      </rPr>
      <t>per mill value</t>
    </r>
    <r>
      <rPr>
        <sz val="12"/>
        <color indexed="8"/>
        <rFont val="Arial"/>
        <family val="2"/>
      </rPr>
      <t xml:space="preserve"> of newly taxable property is determined by dividing ' </t>
    </r>
    <r>
      <rPr>
        <i/>
        <sz val="12"/>
        <color indexed="8"/>
        <rFont val="Arial"/>
        <family val="2"/>
      </rPr>
      <t>Taxable Value of Newly Taxable Property</t>
    </r>
    <r>
      <rPr>
        <sz val="12"/>
        <color indexed="8"/>
        <rFont val="Arial"/>
        <family val="2"/>
      </rPr>
      <t>' by 1,000 or move the</t>
    </r>
  </si>
  <si>
    <r>
      <t>decimal three digits to the left. '</t>
    </r>
    <r>
      <rPr>
        <i/>
        <sz val="12"/>
        <color indexed="8"/>
        <rFont val="Arial"/>
        <family val="2"/>
      </rPr>
      <t>Taxable Value of Newly Taxable Property'</t>
    </r>
    <r>
      <rPr>
        <sz val="12"/>
        <color indexed="8"/>
        <rFont val="Arial"/>
        <family val="2"/>
      </rPr>
      <t xml:space="preserve"> is located on line 3 of the Certified Taxable Valuation Information Sheet </t>
    </r>
  </si>
  <si>
    <r>
      <t xml:space="preserve"> supplied by the Department of Revenue. </t>
    </r>
    <r>
      <rPr>
        <sz val="12"/>
        <color indexed="10"/>
        <rFont val="Arial"/>
        <family val="2"/>
      </rPr>
      <t>Enter as a negative number.</t>
    </r>
  </si>
  <si>
    <r>
      <t xml:space="preserve">(5d) The </t>
    </r>
    <r>
      <rPr>
        <b/>
        <sz val="12"/>
        <color indexed="8"/>
        <rFont val="Arial"/>
        <family val="2"/>
      </rPr>
      <t>per mill value</t>
    </r>
    <r>
      <rPr>
        <sz val="12"/>
        <color indexed="8"/>
        <rFont val="Arial"/>
        <family val="2"/>
      </rPr>
      <t xml:space="preserve"> of net and gross proceeds is determined by dividing ' </t>
    </r>
    <r>
      <rPr>
        <i/>
        <sz val="12"/>
        <color indexed="8"/>
        <rFont val="Arial"/>
        <family val="2"/>
      </rPr>
      <t>Taxable Value of Net and Gross Proceeds</t>
    </r>
    <r>
      <rPr>
        <sz val="12"/>
        <color indexed="8"/>
        <rFont val="Arial"/>
        <family val="2"/>
      </rPr>
      <t>' by 1,000 or move the</t>
    </r>
  </si>
  <si>
    <r>
      <rPr>
        <sz val="12"/>
        <color indexed="8"/>
        <rFont val="Arial"/>
        <family val="2"/>
      </rPr>
      <t xml:space="preserve"> decimal three digits to the left.</t>
    </r>
    <r>
      <rPr>
        <sz val="12"/>
        <color indexed="10"/>
        <rFont val="Arial"/>
        <family val="2"/>
      </rPr>
      <t xml:space="preserve"> </t>
    </r>
    <r>
      <rPr>
        <sz val="12"/>
        <color indexed="8"/>
        <rFont val="Arial"/>
        <family val="2"/>
      </rPr>
      <t>'</t>
    </r>
    <r>
      <rPr>
        <i/>
        <sz val="12"/>
        <color indexed="8"/>
        <rFont val="Arial"/>
        <family val="2"/>
      </rPr>
      <t>Taxable Value of Net and Gross Proceeds</t>
    </r>
    <r>
      <rPr>
        <sz val="12"/>
        <color indexed="8"/>
        <rFont val="Arial"/>
        <family val="2"/>
      </rPr>
      <t>' is located on line 5 of the Certified Taxable Valuation Information Sheet.</t>
    </r>
    <r>
      <rPr>
        <sz val="12"/>
        <color indexed="10"/>
        <rFont val="Arial"/>
        <family val="2"/>
      </rPr>
      <t xml:space="preserve"> </t>
    </r>
  </si>
  <si>
    <t>Enter as a negative number.</t>
  </si>
  <si>
    <t>(7) The Authorized mill levy under 15-10-420, MCA (includes floating mills) is determined by dividing the adjusted property tax revenue assessed</t>
  </si>
  <si>
    <t xml:space="preserve"> (Item 4) by the adjusted taxable value per mill (Item 6).</t>
  </si>
  <si>
    <t>(9) Determined by multiplying the authorized mil levy (item 7) by the newly taxable property plus net/gross proceeds (Item 5e).</t>
  </si>
  <si>
    <t>FYE JUNE 30, 2017</t>
  </si>
  <si>
    <t>Cells that contain formulas and are locked from changes</t>
  </si>
  <si>
    <t>Enter amounts in</t>
  </si>
  <si>
    <t xml:space="preserve">MAXIMUM PROPERTY TAXES AUTHORIZED:   </t>
  </si>
  <si>
    <r>
      <rPr>
        <b/>
        <sz val="11"/>
        <color indexed="8"/>
        <rFont val="Arial"/>
        <family val="2"/>
      </rPr>
      <t>Ad valorem tax revenue authorized to be assessed prior year</t>
    </r>
    <r>
      <rPr>
        <b/>
        <sz val="10"/>
        <color indexed="8"/>
        <rFont val="Arial"/>
        <family val="2"/>
      </rPr>
      <t xml:space="preserve"> (from prior year's determination form - (8a))</t>
    </r>
  </si>
  <si>
    <r>
      <rPr>
        <b/>
        <i/>
        <sz val="10"/>
        <rFont val="Arial"/>
        <family val="2"/>
      </rPr>
      <t>Add</t>
    </r>
    <r>
      <rPr>
        <b/>
        <sz val="10"/>
        <rFont val="Arial"/>
        <family val="2"/>
      </rPr>
      <t xml:space="preserve">:  FISCAL YEAR 2017 INFLATION ADJUSMENT @ 0.50% </t>
    </r>
  </si>
  <si>
    <r>
      <rPr>
        <b/>
        <i/>
        <sz val="10"/>
        <rFont val="Arial"/>
        <family val="2"/>
      </rPr>
      <t>Less</t>
    </r>
    <r>
      <rPr>
        <b/>
        <sz val="10"/>
        <rFont val="Arial"/>
        <family val="2"/>
      </rPr>
      <t xml:space="preserve">:  Property taxes authorized to be assessed in the prior year for Class 1 and 2 property (net and gross proceeds) </t>
    </r>
    <r>
      <rPr>
        <b/>
        <sz val="10"/>
        <color indexed="10"/>
        <rFont val="Arial"/>
        <family val="2"/>
      </rPr>
      <t>(enter as negative number)</t>
    </r>
  </si>
  <si>
    <r>
      <t xml:space="preserve">!!NEW!!- Change from Prior Years' Format!!  
In Rows (5), (5a), (5c) &amp; (5d), PLEASE ENTER TAXABLE VALUES, AS WHOLE NUMBERS, DIRECTLY FROM DEPT. OF REVENUE </t>
    </r>
    <r>
      <rPr>
        <b/>
        <i/>
        <u/>
        <sz val="11"/>
        <color indexed="30"/>
        <rFont val="Arial"/>
        <family val="2"/>
      </rPr>
      <t>CERTIFIED TAXABLE VALUATION INFORMATION</t>
    </r>
    <r>
      <rPr>
        <b/>
        <i/>
        <sz val="11"/>
        <color indexed="30"/>
        <rFont val="Arial"/>
        <family val="2"/>
      </rPr>
      <t xml:space="preserve"> form</t>
    </r>
    <r>
      <rPr>
        <b/>
        <sz val="11"/>
        <color indexed="30"/>
        <rFont val="Arial"/>
        <family val="2"/>
      </rPr>
      <t xml:space="preserve"> - "Per Mill" values will auto-calculate.</t>
    </r>
  </si>
  <si>
    <r>
      <t xml:space="preserve">Enter 'Total Taxable Value' amount- from Department of Revenue </t>
    </r>
    <r>
      <rPr>
        <b/>
        <i/>
        <sz val="10"/>
        <color indexed="8"/>
        <rFont val="Arial"/>
        <family val="2"/>
      </rPr>
      <t xml:space="preserve">Certified Taxable Valuation Information </t>
    </r>
    <r>
      <rPr>
        <b/>
        <sz val="10"/>
        <color indexed="8"/>
        <rFont val="Arial"/>
        <family val="2"/>
      </rPr>
      <t xml:space="preserve">form, line # 2. </t>
    </r>
  </si>
  <si>
    <r>
      <t xml:space="preserve">  </t>
    </r>
    <r>
      <rPr>
        <b/>
        <i/>
        <sz val="10"/>
        <color indexed="8"/>
        <rFont val="Arial"/>
        <family val="2"/>
      </rPr>
      <t>Less</t>
    </r>
    <r>
      <rPr>
        <b/>
        <sz val="10"/>
        <color indexed="8"/>
        <rFont val="Arial"/>
        <family val="2"/>
      </rPr>
      <t xml:space="preserve">: Enter 'Total Incremental Value' of all tax increment financing districts (TIF Districts) amount - 
  from Department of Revenue Certified Taxable Valuation Information form, line # 6 </t>
    </r>
    <r>
      <rPr>
        <b/>
        <sz val="10"/>
        <color indexed="10"/>
        <rFont val="Arial"/>
        <family val="2"/>
      </rPr>
      <t>(enter as 
  negative)</t>
    </r>
  </si>
  <si>
    <t xml:space="preserve">   Adjusted taxable value per mill (adjusted for removal of TIF per mill incremental district value)</t>
  </si>
  <si>
    <r>
      <rPr>
        <b/>
        <i/>
        <sz val="10"/>
        <rFont val="Arial"/>
        <family val="2"/>
      </rPr>
      <t>Less</t>
    </r>
    <r>
      <rPr>
        <b/>
        <sz val="10"/>
        <rFont val="Arial"/>
        <family val="2"/>
      </rPr>
      <t>: Enter 'Total Value of Newly Taxable Property' - from Department of Revenue Certified Taxable Valuation Information form, line # 3</t>
    </r>
    <r>
      <rPr>
        <b/>
        <sz val="10"/>
        <color indexed="10"/>
        <rFont val="Arial"/>
        <family val="2"/>
      </rPr>
      <t xml:space="preserve"> (enter as negative)</t>
    </r>
  </si>
  <si>
    <r>
      <rPr>
        <b/>
        <i/>
        <sz val="10"/>
        <rFont val="Arial"/>
        <family val="2"/>
      </rPr>
      <t>Less</t>
    </r>
    <r>
      <rPr>
        <b/>
        <sz val="10"/>
        <rFont val="Arial"/>
        <family val="2"/>
      </rPr>
      <t xml:space="preserve">: Enter 'Taxable Value of Net and Gross Proceeds, (Class 1 &amp; 2 properties)' - from Department of Revenue Certified Taxable Valuation Information form, line # 5 </t>
    </r>
    <r>
      <rPr>
        <b/>
        <sz val="10"/>
        <color indexed="10"/>
        <rFont val="Arial"/>
        <family val="2"/>
      </rPr>
      <t>(enter as negative)</t>
    </r>
  </si>
  <si>
    <t xml:space="preserve">  Authorized mill levy under Section 15-10-420, MCA   </t>
  </si>
  <si>
    <r>
      <t xml:space="preserve">   </t>
    </r>
    <r>
      <rPr>
        <b/>
        <i/>
        <sz val="10"/>
        <rFont val="Arial"/>
        <family val="2"/>
      </rPr>
      <t>Add</t>
    </r>
    <r>
      <rPr>
        <b/>
        <sz val="10"/>
        <rFont val="Arial"/>
        <family val="2"/>
      </rPr>
      <t xml:space="preserve">:  Newly taxable property per mill value </t>
    </r>
  </si>
  <si>
    <t xml:space="preserve">             Taxable value per mill of net and gross proceeds (Class 1 &amp; 2 properties)</t>
  </si>
  <si>
    <t>Authorized mill levy under Section 15-10-420, MCA</t>
  </si>
  <si>
    <t xml:space="preserve">Adjusted ad valorem tax revenue </t>
  </si>
  <si>
    <t>Amount attributable to newly taxable property</t>
  </si>
  <si>
    <t>Amount attributable to net/gross proceeds</t>
  </si>
  <si>
    <t>Revised 5/31/2016</t>
  </si>
  <si>
    <t>The Determination of Tax Revenue and Mill Levy Limitations form (Levy Comp. Form) computes the authorized mill levy and tax revenue</t>
  </si>
  <si>
    <t>authorized limitation per 15-10-420, MCA.</t>
  </si>
  <si>
    <t xml:space="preserve">   **Note:  Levies must be figured separately for funds that are not entity-wide.  Examples: road fund and rural districts.</t>
  </si>
  <si>
    <r>
      <t xml:space="preserve">(5) The Taxable Value </t>
    </r>
    <r>
      <rPr>
        <b/>
        <sz val="12"/>
        <color indexed="8"/>
        <rFont val="Arial"/>
        <family val="2"/>
      </rPr>
      <t>per Mill</t>
    </r>
    <r>
      <rPr>
        <sz val="12"/>
        <color indexed="8"/>
        <rFont val="Arial"/>
        <family val="2"/>
      </rPr>
      <t xml:space="preserve"> is determined by dividing the '</t>
    </r>
    <r>
      <rPr>
        <i/>
        <sz val="12"/>
        <color indexed="8"/>
        <rFont val="Arial"/>
        <family val="2"/>
      </rPr>
      <t>Total Taxable Value</t>
    </r>
    <r>
      <rPr>
        <sz val="12"/>
        <color indexed="8"/>
        <rFont val="Arial"/>
        <family val="2"/>
      </rPr>
      <t>' by 1000.</t>
    </r>
  </si>
  <si>
    <r>
      <t xml:space="preserve">(5a) The </t>
    </r>
    <r>
      <rPr>
        <b/>
        <sz val="12"/>
        <color indexed="8"/>
        <rFont val="Arial"/>
        <family val="2"/>
      </rPr>
      <t>per mill incremental value</t>
    </r>
    <r>
      <rPr>
        <sz val="12"/>
        <color indexed="8"/>
        <rFont val="Arial"/>
        <family val="2"/>
      </rPr>
      <t xml:space="preserve"> of all tax increment financing districts (TIF) is determined by dividing the </t>
    </r>
    <r>
      <rPr>
        <i/>
        <sz val="12"/>
        <color indexed="8"/>
        <rFont val="Arial"/>
        <family val="2"/>
      </rPr>
      <t>'Total Incremental Value'</t>
    </r>
    <r>
      <rPr>
        <sz val="12"/>
        <color indexed="8"/>
        <rFont val="Arial"/>
        <family val="2"/>
      </rPr>
      <t xml:space="preserve"> </t>
    </r>
  </si>
  <si>
    <r>
      <t xml:space="preserve">by 1000.' </t>
    </r>
    <r>
      <rPr>
        <i/>
        <sz val="12"/>
        <color indexed="8"/>
        <rFont val="Arial"/>
        <family val="2"/>
      </rPr>
      <t>Total Incremental Value'</t>
    </r>
    <r>
      <rPr>
        <sz val="12"/>
        <color indexed="8"/>
        <rFont val="Arial"/>
        <family val="2"/>
      </rPr>
      <t xml:space="preserve"> of all TIF Districts is located on line 6, at bottom of far right column, of the Certified</t>
    </r>
  </si>
  <si>
    <r>
      <t xml:space="preserve">(5c) The </t>
    </r>
    <r>
      <rPr>
        <b/>
        <sz val="12"/>
        <color indexed="8"/>
        <rFont val="Arial"/>
        <family val="2"/>
      </rPr>
      <t>per mill value</t>
    </r>
    <r>
      <rPr>
        <sz val="12"/>
        <color indexed="8"/>
        <rFont val="Arial"/>
        <family val="2"/>
      </rPr>
      <t xml:space="preserve"> of newly taxable property is determined by dividing ' </t>
    </r>
    <r>
      <rPr>
        <i/>
        <sz val="12"/>
        <color indexed="8"/>
        <rFont val="Arial"/>
        <family val="2"/>
      </rPr>
      <t>Taxable Value of Newly Taxable Property</t>
    </r>
    <r>
      <rPr>
        <sz val="12"/>
        <color indexed="8"/>
        <rFont val="Arial"/>
        <family val="2"/>
      </rPr>
      <t>' by 1,000.</t>
    </r>
  </si>
  <si>
    <r>
      <t>'</t>
    </r>
    <r>
      <rPr>
        <i/>
        <sz val="12"/>
        <color indexed="8"/>
        <rFont val="Arial"/>
        <family val="2"/>
      </rPr>
      <t>Taxable Value of Newly Taxable Property'</t>
    </r>
    <r>
      <rPr>
        <sz val="12"/>
        <color indexed="8"/>
        <rFont val="Arial"/>
        <family val="2"/>
      </rPr>
      <t xml:space="preserve"> is located on line 3 of the Certified Taxable Valuation Information Sheet </t>
    </r>
  </si>
  <si>
    <r>
      <t xml:space="preserve">(5d) The </t>
    </r>
    <r>
      <rPr>
        <b/>
        <sz val="12"/>
        <color indexed="8"/>
        <rFont val="Arial"/>
        <family val="2"/>
      </rPr>
      <t>per mill value</t>
    </r>
    <r>
      <rPr>
        <sz val="12"/>
        <color indexed="8"/>
        <rFont val="Arial"/>
        <family val="2"/>
      </rPr>
      <t xml:space="preserve"> of net and gross proceeds is determined by dividing ' </t>
    </r>
    <r>
      <rPr>
        <i/>
        <sz val="12"/>
        <color indexed="8"/>
        <rFont val="Arial"/>
        <family val="2"/>
      </rPr>
      <t>Taxable Value of Net and Gross Proceeds</t>
    </r>
    <r>
      <rPr>
        <sz val="12"/>
        <color indexed="8"/>
        <rFont val="Arial"/>
        <family val="2"/>
      </rPr>
      <t>' by 1,000.</t>
    </r>
  </si>
  <si>
    <r>
      <rPr>
        <sz val="12"/>
        <color indexed="8"/>
        <rFont val="Arial"/>
        <family val="2"/>
      </rPr>
      <t>'</t>
    </r>
    <r>
      <rPr>
        <i/>
        <sz val="12"/>
        <color indexed="8"/>
        <rFont val="Arial"/>
        <family val="2"/>
      </rPr>
      <t>Taxable Value of Net and Gross Proceeds</t>
    </r>
    <r>
      <rPr>
        <sz val="12"/>
        <color indexed="8"/>
        <rFont val="Arial"/>
        <family val="2"/>
      </rPr>
      <t>' is located on line 5 of the Certified Taxable Valuation Information Sheet.</t>
    </r>
    <r>
      <rPr>
        <sz val="12"/>
        <color indexed="10"/>
        <rFont val="Arial"/>
        <family val="2"/>
      </rPr>
      <t xml:space="preserve"> </t>
    </r>
  </si>
  <si>
    <t>(5e) This amount represents the total of newly taxable property per mill value plus the taxable value per mill of net &amp; gross proceeds.</t>
  </si>
  <si>
    <t>(6) This amount is the net amount of the per mill taxable value less newly taxable property as defined in Section 15-10-420(3), MCA</t>
  </si>
  <si>
    <t xml:space="preserve">(9) The Amount attributable to newly taxable property is determined by multiplying the authorized mill levy </t>
  </si>
  <si>
    <t>(item 7) times theper mill value of newly taxable property.</t>
  </si>
  <si>
    <t xml:space="preserve">(10) The Amount attributable to net/gross proceeds (Class 1 &amp; 2 properties), is determined by multiplying the authorized mil levy </t>
  </si>
  <si>
    <t>(item 7) times the per mill value of net/gross proceeds (Class 1 &amp; 2 properties).</t>
  </si>
  <si>
    <t>Determination of Tax Revenue and Mill Levy Limitations
Section 15-10-420, MCA</t>
  </si>
  <si>
    <t>Preparer</t>
  </si>
  <si>
    <t>Section 15-10-420, MCA</t>
  </si>
  <si>
    <t>Notes:</t>
  </si>
  <si>
    <t>(To print Preparer Notes highlight column and choose 'Print Selection'. 
To print Levy Comp form choose 
'Print Active Sheet')</t>
  </si>
  <si>
    <t>FYE JUNE 30, 2018</t>
  </si>
  <si>
    <t>ENTITY NAME_______________________________________________</t>
  </si>
  <si>
    <r>
      <rPr>
        <b/>
        <sz val="10"/>
        <color indexed="8"/>
        <rFont val="Arial"/>
        <family val="2"/>
      </rPr>
      <t>Auto-Calculation</t>
    </r>
    <r>
      <rPr>
        <b/>
        <sz val="9"/>
        <color indexed="8"/>
        <rFont val="Arial"/>
        <family val="2"/>
      </rPr>
      <t xml:space="preserve">
(If completing manually enter amounts as instructed) </t>
    </r>
  </si>
  <si>
    <t>Reference
Line</t>
  </si>
  <si>
    <t xml:space="preserve">Enter amounts in 
yellow cells </t>
  </si>
  <si>
    <t xml:space="preserve">(1)
</t>
  </si>
  <si>
    <r>
      <t xml:space="preserve">Enter Ad valorem tax revenue </t>
    </r>
    <r>
      <rPr>
        <b/>
        <u/>
        <sz val="11"/>
        <color theme="1"/>
        <rFont val="Arial"/>
        <family val="2"/>
      </rPr>
      <t>ACTUALLY assessed in the prior year</t>
    </r>
    <r>
      <rPr>
        <b/>
        <sz val="11"/>
        <color theme="1"/>
        <rFont val="Arial"/>
        <family val="2"/>
      </rPr>
      <t xml:space="preserve"> 
</t>
    </r>
    <r>
      <rPr>
        <b/>
        <sz val="11"/>
        <color rgb="FF0070C0"/>
        <rFont val="Arial"/>
        <family val="2"/>
      </rPr>
      <t>NEW- PLEASE READ INSTRUCTIONS BEFORE ENTERING.</t>
    </r>
  </si>
  <si>
    <t xml:space="preserve">Add:  Current year inflation adjustment @ 0.59% </t>
  </si>
  <si>
    <t xml:space="preserve">(3)
</t>
  </si>
  <si>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 - </t>
    </r>
    <r>
      <rPr>
        <b/>
        <sz val="11"/>
        <color rgb="FFFF0000"/>
        <rFont val="Arial"/>
        <family val="2"/>
      </rPr>
      <t xml:space="preserve">(enter as negative) </t>
    </r>
    <r>
      <rPr>
        <b/>
        <sz val="11"/>
        <color theme="1"/>
        <rFont val="Arial"/>
        <family val="2"/>
      </rPr>
      <t xml:space="preserve">
</t>
    </r>
    <r>
      <rPr>
        <b/>
        <sz val="11"/>
        <color rgb="FF0070C0"/>
        <rFont val="Arial"/>
        <family val="2"/>
      </rPr>
      <t>NEW- PLEASE READ INSTRUCTIONS BEFORE ENTERING.</t>
    </r>
  </si>
  <si>
    <r>
      <t xml:space="preserve">(4)
</t>
    </r>
    <r>
      <rPr>
        <sz val="11"/>
        <color indexed="8"/>
        <rFont val="Arial"/>
        <family val="2"/>
      </rPr>
      <t>= (1) + (2) + (3)</t>
    </r>
  </si>
  <si>
    <t xml:space="preserve">ENTERING TAXABLE VALUES </t>
  </si>
  <si>
    <t xml:space="preserve">(5)
</t>
  </si>
  <si>
    <r>
      <t xml:space="preserve">Enter 'Total Taxable Value' - from Department of Revenue </t>
    </r>
    <r>
      <rPr>
        <b/>
        <i/>
        <sz val="11"/>
        <color indexed="8"/>
        <rFont val="Arial"/>
        <family val="2"/>
      </rPr>
      <t>Certified Taxable Valuation Information</t>
    </r>
    <r>
      <rPr>
        <b/>
        <sz val="11"/>
        <color indexed="8"/>
        <rFont val="Arial"/>
        <family val="2"/>
      </rPr>
      <t xml:space="preserve"> form, line # 2</t>
    </r>
  </si>
  <si>
    <t xml:space="preserve">(6)
</t>
  </si>
  <si>
    <r>
      <t xml:space="preserve">Subtract: 'Total Incremental Value' of all tax increment financing districts (TIF Districts) - from Department of Revenue </t>
    </r>
    <r>
      <rPr>
        <b/>
        <i/>
        <sz val="11"/>
        <color indexed="8"/>
        <rFont val="Arial"/>
        <family val="2"/>
      </rPr>
      <t>Certified Taxable Valuation Information</t>
    </r>
    <r>
      <rPr>
        <b/>
        <sz val="11"/>
        <color indexed="8"/>
        <rFont val="Arial"/>
        <family val="2"/>
      </rPr>
      <t xml:space="preserve"> form, line # 6 
</t>
    </r>
    <r>
      <rPr>
        <b/>
        <sz val="11"/>
        <color rgb="FFFF0000"/>
        <rFont val="Arial"/>
        <family val="2"/>
      </rPr>
      <t>(enter as negative)</t>
    </r>
  </si>
  <si>
    <r>
      <t xml:space="preserve">(7)
</t>
    </r>
    <r>
      <rPr>
        <sz val="11"/>
        <color indexed="8"/>
        <rFont val="Arial"/>
        <family val="2"/>
      </rPr>
      <t>= (5) + (6)</t>
    </r>
  </si>
  <si>
    <r>
      <t xml:space="preserve">
Taxable value per mill (after </t>
    </r>
    <r>
      <rPr>
        <b/>
        <sz val="10.5"/>
        <color indexed="8"/>
        <rFont val="Arial"/>
        <family val="2"/>
      </rPr>
      <t>adjustment for removal of TIF per mill incremental district value)</t>
    </r>
    <r>
      <rPr>
        <b/>
        <sz val="11"/>
        <color indexed="8"/>
        <rFont val="Arial"/>
        <family val="2"/>
      </rPr>
      <t xml:space="preserve">
</t>
    </r>
  </si>
  <si>
    <r>
      <t xml:space="preserve">Subtract:  'Total Value of Newly Taxable Property' - from Department of Revenue </t>
    </r>
    <r>
      <rPr>
        <b/>
        <i/>
        <sz val="11"/>
        <rFont val="Arial"/>
        <family val="2"/>
      </rPr>
      <t>Certified Taxable Valuation Information</t>
    </r>
    <r>
      <rPr>
        <b/>
        <sz val="11"/>
        <rFont val="Arial"/>
        <family val="2"/>
      </rPr>
      <t xml:space="preserve"> form, line # 3 </t>
    </r>
    <r>
      <rPr>
        <b/>
        <sz val="11"/>
        <color rgb="FFFF0000"/>
        <rFont val="Arial"/>
        <family val="2"/>
      </rPr>
      <t>(enter as negative)</t>
    </r>
  </si>
  <si>
    <t xml:space="preserve">(9)
</t>
  </si>
  <si>
    <r>
      <t xml:space="preserve">Subtract:  'Taxable Value of Net and Gross Proceeds, (Class 1 &amp; 2 properties)' - from Department of Revenue </t>
    </r>
    <r>
      <rPr>
        <b/>
        <i/>
        <sz val="11"/>
        <rFont val="Arial"/>
        <family val="2"/>
      </rPr>
      <t>Certified Taxable Valuation Information</t>
    </r>
    <r>
      <rPr>
        <b/>
        <sz val="11"/>
        <rFont val="Arial"/>
        <family val="2"/>
      </rPr>
      <t xml:space="preserve"> form, line # 5 
</t>
    </r>
    <r>
      <rPr>
        <b/>
        <sz val="11"/>
        <color rgb="FFFF0000"/>
        <rFont val="Arial"/>
        <family val="2"/>
      </rPr>
      <t>(enter as negative)</t>
    </r>
  </si>
  <si>
    <r>
      <t xml:space="preserve">(10)
</t>
    </r>
    <r>
      <rPr>
        <sz val="11"/>
        <color indexed="8"/>
        <rFont val="Arial"/>
        <family val="2"/>
      </rPr>
      <t>= (7) + (8) + (9)</t>
    </r>
  </si>
  <si>
    <r>
      <t xml:space="preserve">(11)
</t>
    </r>
    <r>
      <rPr>
        <sz val="11"/>
        <color indexed="8"/>
        <rFont val="Arial"/>
        <family val="2"/>
      </rPr>
      <t xml:space="preserve">=(4) </t>
    </r>
    <r>
      <rPr>
        <sz val="10"/>
        <color indexed="8"/>
        <rFont val="Arial"/>
        <family val="2"/>
      </rPr>
      <t xml:space="preserve">/ </t>
    </r>
    <r>
      <rPr>
        <sz val="11"/>
        <color indexed="8"/>
        <rFont val="Arial"/>
        <family val="2"/>
      </rPr>
      <t>(10)</t>
    </r>
  </si>
  <si>
    <t>CURRENT YEAR calculated mill levy</t>
  </si>
  <si>
    <r>
      <t xml:space="preserve">(12)
</t>
    </r>
    <r>
      <rPr>
        <sz val="11"/>
        <color indexed="8"/>
        <rFont val="Arial"/>
        <family val="2"/>
      </rPr>
      <t>= (7) x (11)</t>
    </r>
  </si>
  <si>
    <t>CURRENT YEAR calculated ad valorem tax revenue</t>
  </si>
  <si>
    <t xml:space="preserve">CURRENT YEAR AUTHORIZED LEVY/ASSESSMENT </t>
  </si>
  <si>
    <t xml:space="preserve">(13)
</t>
  </si>
  <si>
    <r>
      <rPr>
        <b/>
        <sz val="11"/>
        <color theme="1"/>
        <rFont val="Arial"/>
        <family val="2"/>
      </rPr>
      <t>Enter total number of carry forward mills from prior year</t>
    </r>
    <r>
      <rPr>
        <b/>
        <i/>
        <sz val="11"/>
        <color theme="1"/>
        <rFont val="Arial"/>
        <family val="2"/>
      </rPr>
      <t xml:space="preserve">
</t>
    </r>
    <r>
      <rPr>
        <b/>
        <sz val="11"/>
        <color rgb="FF0070C0"/>
        <rFont val="Arial"/>
        <family val="2"/>
      </rPr>
      <t>FOR FY18 BUDGETS, PLEASE ENTER ONLY</t>
    </r>
    <r>
      <rPr>
        <b/>
        <sz val="10"/>
        <color rgb="FF0070C0"/>
        <rFont val="Arial"/>
        <family val="2"/>
      </rPr>
      <t xml:space="preserve"> </t>
    </r>
    <r>
      <rPr>
        <b/>
        <sz val="11"/>
        <color rgb="FF0070C0"/>
        <rFont val="Arial"/>
        <family val="2"/>
      </rPr>
      <t>THE # OF MILLS LEFT BEHIND FROM FY17.
NEW- PLEASE READ THE INSTRUCTIONS BEFORE ENTERING.</t>
    </r>
  </si>
  <si>
    <r>
      <t xml:space="preserve">(14)
</t>
    </r>
    <r>
      <rPr>
        <sz val="11"/>
        <color indexed="8"/>
        <rFont val="Arial"/>
        <family val="2"/>
      </rPr>
      <t>=(11) + (13)</t>
    </r>
  </si>
  <si>
    <t>Total current year authorized mill levy, including Prior Years' carry forward mills</t>
  </si>
  <si>
    <r>
      <t xml:space="preserve">(15)
</t>
    </r>
    <r>
      <rPr>
        <sz val="11"/>
        <color indexed="8"/>
        <rFont val="Arial"/>
        <family val="2"/>
      </rPr>
      <t>=(7) x (14)</t>
    </r>
  </si>
  <si>
    <t xml:space="preserve">Total current year authorized ad valorem tax revenue assessment </t>
  </si>
  <si>
    <t>CURRENT YEAR ACTUALLY LEVIED/ASSESSED</t>
  </si>
  <si>
    <t xml:space="preserve">(16)
</t>
  </si>
  <si>
    <r>
      <t xml:space="preserve">(17)
</t>
    </r>
    <r>
      <rPr>
        <sz val="11"/>
        <color indexed="8"/>
        <rFont val="Arial"/>
        <family val="2"/>
      </rPr>
      <t>=(7) x (16)</t>
    </r>
  </si>
  <si>
    <t>Total ad valorem tax revenue actually assessed in current year</t>
  </si>
  <si>
    <t>RECAPITULATION OF ACTUAL:</t>
  </si>
  <si>
    <r>
      <t xml:space="preserve">(18)
</t>
    </r>
    <r>
      <rPr>
        <sz val="11"/>
        <color indexed="8"/>
        <rFont val="Arial"/>
        <family val="2"/>
      </rPr>
      <t>'=(10) x (16)</t>
    </r>
  </si>
  <si>
    <t>Ad valorem tax revenue actually assessed</t>
  </si>
  <si>
    <t>(19)</t>
  </si>
  <si>
    <t>Ad valorem tax revenue actually assessed for newly taxable property</t>
  </si>
  <si>
    <t>(20)</t>
  </si>
  <si>
    <t>Ad valorem tax revenue actually assessed for Class 1 &amp; 2 properties (net-gross proceeds)</t>
  </si>
  <si>
    <r>
      <t xml:space="preserve">(21)
</t>
    </r>
    <r>
      <rPr>
        <sz val="11"/>
        <color indexed="8"/>
        <rFont val="Arial"/>
        <family val="2"/>
      </rPr>
      <t>=(18) + (19) + (20)</t>
    </r>
  </si>
  <si>
    <r>
      <t xml:space="preserve">(22)
</t>
    </r>
    <r>
      <rPr>
        <sz val="11"/>
        <color indexed="8"/>
        <rFont val="Arial"/>
        <family val="2"/>
      </rPr>
      <t>=(14) - (16)</t>
    </r>
  </si>
  <si>
    <t xml:space="preserve">Total carry forward mills that may be levied in a subsequent year 
(Number should be equal to or greater than zero. A (negative) number indicates an over levy.) </t>
  </si>
  <si>
    <t>Verson:7-2018</t>
  </si>
  <si>
    <t>Click on links below to view Levy Comp form</t>
  </si>
  <si>
    <t>The Determination of Tax Revenue and Mill Levy Limitations form computes the current year authorized mill levy and tax revenue limitation per 15-10-420, MCA. After entering current year mills actually levied, the form computes the current year tax revenue actually assessed, and the total carry forward mills that may be levied in a subsequent year per 
15-10-420(1)(b), MCA.</t>
  </si>
  <si>
    <t>INSTRUCTIONS BY REFERENCE LINE</t>
  </si>
  <si>
    <t xml:space="preserve">(1) Levy Comp 
</t>
  </si>
  <si>
    <r>
      <rPr>
        <b/>
        <sz val="12"/>
        <color indexed="8"/>
        <rFont val="Arial"/>
        <family val="2"/>
      </rPr>
      <t>(1)</t>
    </r>
    <r>
      <rPr>
        <sz val="12"/>
        <color indexed="8"/>
        <rFont val="Arial"/>
        <family val="2"/>
      </rPr>
      <t xml:space="preserve"> Enter Ad valorem tax revenue </t>
    </r>
    <r>
      <rPr>
        <b/>
        <u/>
        <sz val="12"/>
        <color indexed="8"/>
        <rFont val="Arial"/>
        <family val="2"/>
      </rPr>
      <t>Actually</t>
    </r>
    <r>
      <rPr>
        <sz val="12"/>
        <color indexed="8"/>
        <rFont val="Arial"/>
        <family val="2"/>
      </rPr>
      <t xml:space="preserve"> assessed in the prior year: </t>
    </r>
    <r>
      <rPr>
        <sz val="12"/>
        <rFont val="Arial"/>
        <family val="2"/>
      </rPr>
      <t>De</t>
    </r>
    <r>
      <rPr>
        <sz val="12"/>
        <color indexed="8"/>
        <rFont val="Arial"/>
        <family val="2"/>
      </rPr>
      <t xml:space="preserve">termined by </t>
    </r>
    <r>
      <rPr>
        <sz val="12"/>
        <rFont val="Arial"/>
        <family val="2"/>
      </rPr>
      <t>m</t>
    </r>
    <r>
      <rPr>
        <sz val="12"/>
        <color indexed="8"/>
        <rFont val="Arial"/>
        <family val="2"/>
      </rPr>
      <t xml:space="preserve">ultiplying the prior year </t>
    </r>
    <r>
      <rPr>
        <b/>
        <u/>
        <sz val="12"/>
        <color indexed="8"/>
        <rFont val="Arial"/>
        <family val="2"/>
      </rPr>
      <t>Actual</t>
    </r>
    <r>
      <rPr>
        <b/>
        <sz val="12"/>
        <color indexed="8"/>
        <rFont val="Arial"/>
        <family val="2"/>
      </rPr>
      <t xml:space="preserve"> </t>
    </r>
    <r>
      <rPr>
        <sz val="12"/>
        <color indexed="8"/>
        <rFont val="Arial"/>
        <family val="2"/>
      </rPr>
      <t>number of mills levied by the prior year adjusted taxable value per mill. (</t>
    </r>
    <r>
      <rPr>
        <sz val="11"/>
        <color indexed="8"/>
        <rFont val="Arial"/>
        <family val="2"/>
      </rPr>
      <t xml:space="preserve">The prior year adjusted taxable value per mill is located on </t>
    </r>
    <r>
      <rPr>
        <sz val="11"/>
        <rFont val="Arial"/>
        <family val="2"/>
      </rPr>
      <t>line (5b) from your FY2017 Levy Comp form.</t>
    </r>
    <r>
      <rPr>
        <sz val="12"/>
        <rFont val="Arial"/>
        <family val="2"/>
      </rPr>
      <t xml:space="preserve">)
</t>
    </r>
    <r>
      <rPr>
        <b/>
        <u/>
        <sz val="11.5"/>
        <color rgb="FF0070C0"/>
        <rFont val="Arial"/>
        <family val="2"/>
      </rPr>
      <t>IMPORTANT</t>
    </r>
    <r>
      <rPr>
        <sz val="11.5"/>
        <color rgb="FF0070C0"/>
        <rFont val="Arial"/>
        <family val="2"/>
      </rPr>
      <t>:  Change in language from '</t>
    </r>
    <r>
      <rPr>
        <u/>
        <sz val="11.5"/>
        <color rgb="FF0070C0"/>
        <rFont val="Arial"/>
        <family val="2"/>
      </rPr>
      <t>Authorized</t>
    </r>
    <r>
      <rPr>
        <sz val="11.5"/>
        <color rgb="FF0070C0"/>
        <rFont val="Arial"/>
        <family val="2"/>
      </rPr>
      <t xml:space="preserve"> to be assessed</t>
    </r>
    <r>
      <rPr>
        <sz val="11.5"/>
        <color rgb="FF7030A0"/>
        <rFont val="Arial"/>
        <family val="2"/>
      </rPr>
      <t xml:space="preserve"> </t>
    </r>
    <r>
      <rPr>
        <sz val="11.5"/>
        <color rgb="FF0070C0"/>
        <rFont val="Arial"/>
        <family val="2"/>
      </rPr>
      <t>in prior year' to '</t>
    </r>
    <r>
      <rPr>
        <u/>
        <sz val="11.5"/>
        <color rgb="FF0070C0"/>
        <rFont val="Arial"/>
        <family val="2"/>
      </rPr>
      <t xml:space="preserve">Actually </t>
    </r>
    <r>
      <rPr>
        <sz val="11.5"/>
        <color rgb="FF0070C0"/>
        <rFont val="Arial"/>
        <family val="2"/>
      </rPr>
      <t>assessed in prior year".</t>
    </r>
    <r>
      <rPr>
        <sz val="11.5"/>
        <color indexed="8"/>
        <rFont val="Arial"/>
        <family val="2"/>
      </rPr>
      <t xml:space="preserve">
</t>
    </r>
    <r>
      <rPr>
        <sz val="12"/>
        <color indexed="8"/>
        <rFont val="Arial"/>
        <family val="2"/>
      </rPr>
      <t xml:space="preserve">
</t>
    </r>
    <r>
      <rPr>
        <b/>
        <u/>
        <sz val="11"/>
        <color indexed="8"/>
        <rFont val="Arial"/>
        <family val="2"/>
      </rPr>
      <t>Note:</t>
    </r>
    <r>
      <rPr>
        <sz val="11"/>
        <color indexed="8"/>
        <rFont val="Arial"/>
        <family val="2"/>
      </rPr>
      <t xml:space="preserve"> The </t>
    </r>
    <r>
      <rPr>
        <b/>
        <sz val="11"/>
        <color indexed="8"/>
        <rFont val="Arial"/>
        <family val="2"/>
      </rPr>
      <t>Actual</t>
    </r>
    <r>
      <rPr>
        <sz val="11"/>
        <color indexed="8"/>
        <rFont val="Arial"/>
        <family val="2"/>
      </rPr>
      <t xml:space="preserve"> number of mills levied in the prior year</t>
    </r>
    <r>
      <rPr>
        <sz val="11"/>
        <color rgb="FF7030A0"/>
        <rFont val="Arial"/>
        <family val="2"/>
      </rPr>
      <t>:</t>
    </r>
    <r>
      <rPr>
        <sz val="11"/>
        <color indexed="8"/>
        <rFont val="Arial"/>
        <family val="2"/>
      </rPr>
      <t xml:space="preserve">
           </t>
    </r>
    <r>
      <rPr>
        <b/>
        <u/>
        <sz val="10.5"/>
        <color indexed="8"/>
        <rFont val="Arial"/>
        <family val="2"/>
      </rPr>
      <t>INCLUDES</t>
    </r>
    <r>
      <rPr>
        <sz val="10.5"/>
        <color indexed="8"/>
        <rFont val="Arial"/>
        <family val="2"/>
      </rPr>
      <t xml:space="preserve"> carry forward mills per 15-10-420(1)(b), MCA, </t>
    </r>
    <r>
      <rPr>
        <b/>
        <sz val="10.5"/>
        <color indexed="8"/>
        <rFont val="Arial"/>
        <family val="2"/>
      </rPr>
      <t>Actually</t>
    </r>
    <r>
      <rPr>
        <sz val="10.5"/>
        <color indexed="8"/>
        <rFont val="Arial"/>
        <family val="2"/>
      </rPr>
      <t xml:space="preserve"> levied in the prior year. 
           </t>
    </r>
    <r>
      <rPr>
        <b/>
        <u/>
        <sz val="10.5"/>
        <color indexed="8"/>
        <rFont val="Arial"/>
        <family val="2"/>
      </rPr>
      <t>DOES NOT INCLUDE</t>
    </r>
    <r>
      <rPr>
        <sz val="10.5"/>
        <color indexed="8"/>
        <rFont val="Arial"/>
        <family val="2"/>
      </rPr>
      <t xml:space="preserve"> permissive mills per 15-10-420(9)(a), MCA or voted mills per 15-10-420(2), MCA, 
           </t>
    </r>
    <r>
      <rPr>
        <b/>
        <sz val="10.5"/>
        <color indexed="8"/>
        <rFont val="Arial"/>
        <family val="2"/>
      </rPr>
      <t xml:space="preserve">Actually </t>
    </r>
    <r>
      <rPr>
        <sz val="10.5"/>
        <color indexed="8"/>
        <rFont val="Arial"/>
        <family val="2"/>
      </rPr>
      <t>levied in the prior year.</t>
    </r>
  </si>
  <si>
    <t xml:space="preserve">(2) Levy Comp
</t>
  </si>
  <si>
    <r>
      <rPr>
        <b/>
        <sz val="12"/>
        <color indexed="8"/>
        <rFont val="Arial"/>
        <family val="2"/>
      </rPr>
      <t>(2)</t>
    </r>
    <r>
      <rPr>
        <sz val="12"/>
        <color indexed="8"/>
        <rFont val="Arial"/>
        <family val="2"/>
      </rPr>
      <t xml:space="preserve"> </t>
    </r>
    <r>
      <rPr>
        <sz val="12"/>
        <color theme="1"/>
        <rFont val="Arial"/>
        <family val="2"/>
      </rPr>
      <t>C</t>
    </r>
    <r>
      <rPr>
        <sz val="12"/>
        <color indexed="8"/>
        <rFont val="Arial"/>
        <family val="2"/>
      </rPr>
      <t xml:space="preserve">urrent year inflation adjustment percentage: </t>
    </r>
    <r>
      <rPr>
        <sz val="12"/>
        <rFont val="Arial"/>
        <family val="2"/>
      </rPr>
      <t xml:space="preserve">This % is </t>
    </r>
    <r>
      <rPr>
        <sz val="12"/>
        <color indexed="8"/>
        <rFont val="Arial"/>
        <family val="2"/>
      </rPr>
      <t xml:space="preserve">calculated by the Department of Revenue and is equal to one-half of the average rate of inflation for the prior 3 years per 15-10-420(1)(c), MCA. </t>
    </r>
    <r>
      <rPr>
        <sz val="12"/>
        <rFont val="Arial"/>
        <family val="2"/>
      </rPr>
      <t xml:space="preserve"> Line </t>
    </r>
    <r>
      <rPr>
        <sz val="12"/>
        <color indexed="8"/>
        <rFont val="Arial"/>
        <family val="2"/>
      </rPr>
      <t xml:space="preserve">(1) is multiplied by </t>
    </r>
    <r>
      <rPr>
        <sz val="12"/>
        <rFont val="Arial"/>
        <family val="2"/>
      </rPr>
      <t>this % to auto-calculate</t>
    </r>
    <r>
      <rPr>
        <sz val="12"/>
        <color indexed="8"/>
        <rFont val="Arial"/>
        <family val="2"/>
      </rPr>
      <t xml:space="preserve"> the
increase.</t>
    </r>
  </si>
  <si>
    <t xml:space="preserve">(3) Levy Comp
</t>
  </si>
  <si>
    <r>
      <rPr>
        <b/>
        <sz val="12"/>
        <color indexed="8"/>
        <rFont val="Arial"/>
        <family val="2"/>
      </rPr>
      <t>(3)</t>
    </r>
    <r>
      <rPr>
        <sz val="12"/>
        <color indexed="8"/>
        <rFont val="Arial"/>
        <family val="2"/>
      </rPr>
      <t xml:space="preserve"> Subtract, </t>
    </r>
    <r>
      <rPr>
        <sz val="12"/>
        <color rgb="FFFF0000"/>
        <rFont val="Arial"/>
        <family val="2"/>
      </rPr>
      <t>enter as a negative amount</t>
    </r>
    <r>
      <rPr>
        <sz val="12"/>
        <color indexed="8"/>
        <rFont val="Arial"/>
        <family val="2"/>
      </rPr>
      <t xml:space="preserve">, Ad Valorem tax revenue </t>
    </r>
    <r>
      <rPr>
        <b/>
        <u/>
        <sz val="12"/>
        <color indexed="8"/>
        <rFont val="Arial"/>
        <family val="2"/>
      </rPr>
      <t>Actually</t>
    </r>
    <r>
      <rPr>
        <sz val="12"/>
        <color indexed="8"/>
        <rFont val="Arial"/>
        <family val="2"/>
      </rPr>
      <t xml:space="preserve"> assessed in the prior year for Class 1 and 2 property, (net and gross proceeds) per 15-10-420(6), MCA:</t>
    </r>
    <r>
      <rPr>
        <sz val="12"/>
        <color rgb="FF7030A0"/>
        <rFont val="Arial"/>
        <family val="2"/>
      </rPr>
      <t xml:space="preserve"> </t>
    </r>
    <r>
      <rPr>
        <sz val="12"/>
        <color indexed="8"/>
        <rFont val="Arial"/>
        <family val="2"/>
      </rPr>
      <t xml:space="preserve">Determined by </t>
    </r>
    <r>
      <rPr>
        <sz val="12"/>
        <rFont val="Arial"/>
        <family val="2"/>
      </rPr>
      <t>m</t>
    </r>
    <r>
      <rPr>
        <sz val="12"/>
        <color indexed="8"/>
        <rFont val="Arial"/>
        <family val="2"/>
      </rPr>
      <t xml:space="preserve">ultiplying the prior year's </t>
    </r>
    <r>
      <rPr>
        <b/>
        <u/>
        <sz val="12"/>
        <color indexed="8"/>
        <rFont val="Arial"/>
        <family val="2"/>
      </rPr>
      <t>Actual</t>
    </r>
    <r>
      <rPr>
        <sz val="12"/>
        <color indexed="8"/>
        <rFont val="Arial"/>
        <family val="2"/>
      </rPr>
      <t xml:space="preserve"> mill levy times the </t>
    </r>
    <r>
      <rPr>
        <b/>
        <u/>
        <sz val="12"/>
        <color indexed="8"/>
        <rFont val="Arial"/>
        <family val="2"/>
      </rPr>
      <t>prior year per mill value</t>
    </r>
    <r>
      <rPr>
        <sz val="12"/>
        <color indexed="8"/>
        <rFont val="Arial"/>
        <family val="2"/>
      </rPr>
      <t xml:space="preserve"> of net and gross proceeds (Class 1 &amp; 2 property). (The prior year per mill value of net and gross proceeds (Class 1 &amp; 2 property) is located in the salmon-shaded cell on line (5d) from your FY2017 Levy Comp form.)
</t>
    </r>
    <r>
      <rPr>
        <b/>
        <u/>
        <sz val="11.5"/>
        <color rgb="FF0070C0"/>
        <rFont val="Arial"/>
        <family val="2"/>
      </rPr>
      <t>IMPORTANT</t>
    </r>
    <r>
      <rPr>
        <sz val="11.5"/>
        <color rgb="FF0070C0"/>
        <rFont val="Arial"/>
        <family val="2"/>
      </rPr>
      <t>: Change in language from '</t>
    </r>
    <r>
      <rPr>
        <u/>
        <sz val="11.5"/>
        <color rgb="FF0070C0"/>
        <rFont val="Arial"/>
        <family val="2"/>
      </rPr>
      <t>Authorized</t>
    </r>
    <r>
      <rPr>
        <sz val="11.5"/>
        <color rgb="FF0070C0"/>
        <rFont val="Arial"/>
        <family val="2"/>
      </rPr>
      <t xml:space="preserve"> to be assessed in prior year' to '</t>
    </r>
    <r>
      <rPr>
        <u/>
        <sz val="11.5"/>
        <color rgb="FF0070C0"/>
        <rFont val="Arial"/>
        <family val="2"/>
      </rPr>
      <t>Actually</t>
    </r>
    <r>
      <rPr>
        <sz val="11.5"/>
        <color rgb="FF0070C0"/>
        <rFont val="Arial"/>
        <family val="2"/>
      </rPr>
      <t xml:space="preserve"> assessed in the prior year'.</t>
    </r>
  </si>
  <si>
    <t>(4) Levy Comp</t>
  </si>
  <si>
    <r>
      <rPr>
        <b/>
        <sz val="12"/>
        <color indexed="8"/>
        <rFont val="Arial"/>
        <family val="2"/>
      </rPr>
      <t>(</t>
    </r>
    <r>
      <rPr>
        <b/>
        <sz val="12"/>
        <rFont val="Arial"/>
        <family val="2"/>
      </rPr>
      <t>4)</t>
    </r>
    <r>
      <rPr>
        <sz val="12"/>
        <rFont val="Arial"/>
        <family val="2"/>
      </rPr>
      <t xml:space="preserve"> Adjusted Ad Valorem Tax Revenue:  Auto-calculated as the sum of items (1) through (3).</t>
    </r>
  </si>
  <si>
    <t xml:space="preserve">(5) Levy Comp
</t>
  </si>
  <si>
    <r>
      <rPr>
        <b/>
        <sz val="12"/>
        <color indexed="8"/>
        <rFont val="Arial"/>
        <family val="2"/>
      </rPr>
      <t>(5)</t>
    </r>
    <r>
      <rPr>
        <sz val="12"/>
        <color indexed="8"/>
        <rFont val="Arial"/>
        <family val="2"/>
      </rPr>
      <t xml:space="preserve"> Enter the "Total Taxable Value" located on line 2 of the Certified Taxable Valuation Information sheet provided by the Department of Revenue. </t>
    </r>
    <r>
      <rPr>
        <sz val="12"/>
        <rFont val="Arial"/>
        <family val="2"/>
      </rPr>
      <t xml:space="preserve">This "Total Taxable Value" is then divided by 1,000 and auto-calculated in the salmon-shaded cell as the </t>
    </r>
    <r>
      <rPr>
        <u/>
        <sz val="12"/>
        <rFont val="Arial"/>
        <family val="2"/>
      </rPr>
      <t>taxable value per mill.</t>
    </r>
  </si>
  <si>
    <t xml:space="preserve">(6) Levy comp
</t>
  </si>
  <si>
    <r>
      <rPr>
        <b/>
        <sz val="12"/>
        <color indexed="8"/>
        <rFont val="Arial"/>
        <family val="2"/>
      </rPr>
      <t>(6)</t>
    </r>
    <r>
      <rPr>
        <sz val="12"/>
        <color indexed="8"/>
        <rFont val="Arial"/>
        <family val="2"/>
      </rPr>
      <t xml:space="preserve"> Subtract, </t>
    </r>
    <r>
      <rPr>
        <sz val="12"/>
        <color rgb="FFFF0000"/>
        <rFont val="Arial"/>
        <family val="2"/>
      </rPr>
      <t>enter as a negative amount</t>
    </r>
    <r>
      <rPr>
        <sz val="12"/>
        <color indexed="8"/>
        <rFont val="Arial"/>
        <family val="2"/>
      </rPr>
      <t>, the 'Total Incremental Value' of all tax increment financin</t>
    </r>
    <r>
      <rPr>
        <sz val="12"/>
        <rFont val="Arial"/>
        <family val="2"/>
      </rPr>
      <t>g (TIF)</t>
    </r>
    <r>
      <rPr>
        <sz val="12"/>
        <color indexed="8"/>
        <rFont val="Arial"/>
        <family val="2"/>
      </rPr>
      <t xml:space="preserve"> districts located on line 6 of the Certified Taxable Valuation Information sheet provided by the Department of Revenue.The Total Incremental Value </t>
    </r>
    <r>
      <rPr>
        <sz val="12"/>
        <rFont val="Arial"/>
        <family val="2"/>
      </rPr>
      <t xml:space="preserve">is then divided by 1,000 and auto-calculated in the salmon-shaded cell as the </t>
    </r>
    <r>
      <rPr>
        <u/>
        <sz val="12"/>
        <rFont val="Arial"/>
        <family val="2"/>
      </rPr>
      <t>incremental value per mill</t>
    </r>
    <r>
      <rPr>
        <sz val="12"/>
        <rFont val="Arial"/>
        <family val="2"/>
      </rPr>
      <t>.</t>
    </r>
  </si>
  <si>
    <t xml:space="preserve">(7) Levy Comp
</t>
  </si>
  <si>
    <r>
      <rPr>
        <b/>
        <sz val="12"/>
        <color indexed="8"/>
        <rFont val="Arial"/>
        <family val="2"/>
      </rPr>
      <t>(7)</t>
    </r>
    <r>
      <rPr>
        <sz val="12"/>
        <color indexed="8"/>
        <rFont val="Arial"/>
        <family val="2"/>
      </rPr>
      <t xml:space="preserve"> </t>
    </r>
    <r>
      <rPr>
        <sz val="12"/>
        <rFont val="Arial"/>
        <family val="2"/>
      </rPr>
      <t>Ta</t>
    </r>
    <r>
      <rPr>
        <sz val="12"/>
        <color indexed="8"/>
        <rFont val="Arial"/>
        <family val="2"/>
      </rPr>
      <t>xable value per mill (adjusted for removal of TIF per mill incremental distric</t>
    </r>
    <r>
      <rPr>
        <sz val="12"/>
        <rFont val="Arial"/>
        <family val="2"/>
      </rPr>
      <t>t value): Auto-calculated as the sum of (5) &amp; (6).</t>
    </r>
  </si>
  <si>
    <t xml:space="preserve">(8) Levy Comp
</t>
  </si>
  <si>
    <r>
      <rPr>
        <b/>
        <sz val="12"/>
        <color indexed="8"/>
        <rFont val="Arial"/>
        <family val="2"/>
      </rPr>
      <t>(8)</t>
    </r>
    <r>
      <rPr>
        <sz val="12"/>
        <color indexed="8"/>
        <rFont val="Arial"/>
        <family val="2"/>
      </rPr>
      <t xml:space="preserve"> Subtract, </t>
    </r>
    <r>
      <rPr>
        <sz val="12"/>
        <color rgb="FFFF0000"/>
        <rFont val="Arial"/>
        <family val="2"/>
      </rPr>
      <t>enter as a negative amount</t>
    </r>
    <r>
      <rPr>
        <sz val="12"/>
        <color indexed="8"/>
        <rFont val="Arial"/>
        <family val="2"/>
      </rPr>
      <t>, the 'Taxable Value of Newly Taxable Property' located on line 3 of the Certified Taxable Valuation Information Sheet provided by the Department of Revenue.</t>
    </r>
    <r>
      <rPr>
        <sz val="12"/>
        <rFont val="Arial"/>
        <family val="2"/>
      </rPr>
      <t>The Taxable Value of Newly Taxable Property is then divided by 1,000 and auto-calculated in the salmon-shaded cell as the</t>
    </r>
    <r>
      <rPr>
        <u/>
        <sz val="12"/>
        <rFont val="Arial"/>
        <family val="2"/>
      </rPr>
      <t xml:space="preserve"> value of newly taxable property per mill</t>
    </r>
    <r>
      <rPr>
        <sz val="12"/>
        <rFont val="Arial"/>
        <family val="2"/>
      </rPr>
      <t>.</t>
    </r>
  </si>
  <si>
    <t xml:space="preserve">(9) Levy Comp
</t>
  </si>
  <si>
    <r>
      <rPr>
        <b/>
        <sz val="12"/>
        <color indexed="8"/>
        <rFont val="Arial"/>
        <family val="2"/>
      </rPr>
      <t>(9)</t>
    </r>
    <r>
      <rPr>
        <sz val="12"/>
        <color indexed="8"/>
        <rFont val="Arial"/>
        <family val="2"/>
      </rPr>
      <t xml:space="preserve"> Subtract, </t>
    </r>
    <r>
      <rPr>
        <sz val="12"/>
        <color rgb="FFFF0000"/>
        <rFont val="Arial"/>
        <family val="2"/>
      </rPr>
      <t>enter as a negative amount</t>
    </r>
    <r>
      <rPr>
        <sz val="12"/>
        <color indexed="8"/>
        <rFont val="Arial"/>
        <family val="2"/>
      </rPr>
      <t xml:space="preserve">, the amount of  'Taxable Value of Net and Gross Proceeds, (Class 1 &amp; Class 2)' located on line 5 of the Certified Taxable Valuation Information Sheet provided by the Department of Revenue. The Taxable Value of Net and Gross Proceeds, (Class </t>
    </r>
    <r>
      <rPr>
        <sz val="12"/>
        <rFont val="Arial"/>
        <family val="2"/>
      </rPr>
      <t>1 &amp; Class</t>
    </r>
    <r>
      <rPr>
        <sz val="12"/>
        <color indexed="8"/>
        <rFont val="Arial"/>
        <family val="2"/>
      </rPr>
      <t xml:space="preserve"> 2 )</t>
    </r>
    <r>
      <rPr>
        <sz val="12"/>
        <rFont val="Arial"/>
        <family val="2"/>
      </rPr>
      <t xml:space="preserve"> is then divided by 1000 and auto-calculated in the salmon-shaded cell as the </t>
    </r>
    <r>
      <rPr>
        <u/>
        <sz val="12"/>
        <rFont val="Arial"/>
        <family val="2"/>
      </rPr>
      <t>value of net and gross proceeds per mill</t>
    </r>
    <r>
      <rPr>
        <sz val="12"/>
        <rFont val="Arial"/>
        <family val="2"/>
      </rPr>
      <t>.</t>
    </r>
  </si>
  <si>
    <t xml:space="preserve">(10) Levy comp
</t>
  </si>
  <si>
    <r>
      <rPr>
        <b/>
        <sz val="12"/>
        <color indexed="8"/>
        <rFont val="Arial"/>
        <family val="2"/>
      </rPr>
      <t>(10)</t>
    </r>
    <r>
      <rPr>
        <sz val="12"/>
        <color indexed="8"/>
        <rFont val="Arial"/>
        <family val="2"/>
      </rPr>
      <t xml:space="preserve"> </t>
    </r>
    <r>
      <rPr>
        <sz val="12"/>
        <rFont val="Arial"/>
        <family val="2"/>
      </rPr>
      <t xml:space="preserve">The Adjusted Taxable Value Per Mill:   Auto-calculated as the sum of (7) through (9). </t>
    </r>
  </si>
  <si>
    <t xml:space="preserve">(11) Levy Comp
</t>
  </si>
  <si>
    <r>
      <rPr>
        <b/>
        <sz val="12"/>
        <color indexed="8"/>
        <rFont val="Arial"/>
        <family val="2"/>
      </rPr>
      <t>(11)</t>
    </r>
    <r>
      <rPr>
        <sz val="12"/>
        <color indexed="8"/>
        <rFont val="Arial"/>
        <family val="2"/>
      </rPr>
      <t xml:space="preserve"> </t>
    </r>
    <r>
      <rPr>
        <sz val="12"/>
        <rFont val="Arial"/>
        <family val="2"/>
      </rPr>
      <t>The Current Year Calculated Mill Levy: The</t>
    </r>
    <r>
      <rPr>
        <u/>
        <sz val="12"/>
        <rFont val="Arial"/>
        <family val="2"/>
      </rPr>
      <t xml:space="preserve"> number of mills</t>
    </r>
    <r>
      <rPr>
        <sz val="12"/>
        <rFont val="Arial"/>
        <family val="2"/>
      </rPr>
      <t xml:space="preserve"> is auto-calculated by dividing 
Line</t>
    </r>
    <r>
      <rPr>
        <sz val="11.5"/>
        <rFont val="Arial"/>
        <family val="2"/>
      </rPr>
      <t xml:space="preserve"> </t>
    </r>
    <r>
      <rPr>
        <sz val="12"/>
        <rFont val="Arial"/>
        <family val="2"/>
      </rPr>
      <t>(4)</t>
    </r>
    <r>
      <rPr>
        <sz val="11.5"/>
        <rFont val="Arial"/>
        <family val="2"/>
      </rPr>
      <t xml:space="preserve">  by Line </t>
    </r>
    <r>
      <rPr>
        <sz val="12"/>
        <rFont val="Arial"/>
        <family val="2"/>
      </rPr>
      <t xml:space="preserve">(10). </t>
    </r>
    <r>
      <rPr>
        <sz val="11.5"/>
        <rFont val="Arial"/>
        <family val="2"/>
      </rPr>
      <t>Displayed to the nearest hundreth of a mill per 15-1</t>
    </r>
    <r>
      <rPr>
        <sz val="11.5"/>
        <color indexed="8"/>
        <rFont val="Arial"/>
        <family val="2"/>
      </rPr>
      <t>0-201, MCA.</t>
    </r>
  </si>
  <si>
    <t xml:space="preserve">(12) Levy Comp
</t>
  </si>
  <si>
    <r>
      <rPr>
        <b/>
        <sz val="12"/>
        <color indexed="8"/>
        <rFont val="Arial"/>
        <family val="2"/>
      </rPr>
      <t>(12)</t>
    </r>
    <r>
      <rPr>
        <sz val="12"/>
        <color indexed="8"/>
        <rFont val="Arial"/>
        <family val="2"/>
      </rPr>
      <t xml:space="preserve"> </t>
    </r>
    <r>
      <rPr>
        <sz val="12"/>
        <rFont val="Arial"/>
        <family val="2"/>
      </rPr>
      <t xml:space="preserve">Current Year Calculated Ad Valorem Tax Revenue: This </t>
    </r>
    <r>
      <rPr>
        <u/>
        <sz val="12"/>
        <rFont val="Arial"/>
        <family val="2"/>
      </rPr>
      <t>revenue amount</t>
    </r>
    <r>
      <rPr>
        <sz val="12"/>
        <rFont val="Arial"/>
        <family val="2"/>
      </rPr>
      <t xml:space="preserve"> is auto-calculated by multiplying Line (7) by Line (11). </t>
    </r>
    <r>
      <rPr>
        <sz val="12"/>
        <color indexed="8"/>
        <rFont val="Arial"/>
        <family val="2"/>
      </rPr>
      <t/>
    </r>
  </si>
  <si>
    <t xml:space="preserve">(13) Levy Comp
</t>
  </si>
  <si>
    <r>
      <rPr>
        <b/>
        <sz val="12"/>
        <color indexed="8"/>
        <rFont val="Arial"/>
        <family val="2"/>
      </rPr>
      <t>(13)</t>
    </r>
    <r>
      <rPr>
        <sz val="12"/>
        <rFont val="Arial"/>
        <family val="2"/>
      </rPr>
      <t xml:space="preserve"> Enter number of carry forward mills from prior year (FY2017 only). The number of mills should be entered in tenths and hundredths of mills (example: 2.34), per 15-10</t>
    </r>
    <r>
      <rPr>
        <sz val="12"/>
        <color indexed="8"/>
        <rFont val="Arial"/>
        <family val="2"/>
      </rPr>
      <t xml:space="preserve">-201, MCA.
</t>
    </r>
    <r>
      <rPr>
        <b/>
        <u/>
        <sz val="11.5"/>
        <color rgb="FF0070C0"/>
        <rFont val="Arial"/>
        <family val="2"/>
      </rPr>
      <t>IMPORTANT</t>
    </r>
    <r>
      <rPr>
        <sz val="11.5"/>
        <color rgb="FF0070C0"/>
        <rFont val="Arial"/>
        <family val="2"/>
      </rPr>
      <t>: Due to the change in language on reference lines (1) and (3) from '</t>
    </r>
    <r>
      <rPr>
        <u/>
        <sz val="11.5"/>
        <color rgb="FF0070C0"/>
        <rFont val="Arial"/>
        <family val="2"/>
      </rPr>
      <t>Authorized</t>
    </r>
    <r>
      <rPr>
        <sz val="11.5"/>
        <color rgb="FF0070C0"/>
        <rFont val="Arial"/>
        <family val="2"/>
      </rPr>
      <t xml:space="preserve"> to be assessed in the prior year' to '</t>
    </r>
    <r>
      <rPr>
        <u/>
        <sz val="11.5"/>
        <color rgb="FF0070C0"/>
        <rFont val="Arial"/>
        <family val="2"/>
      </rPr>
      <t>Actually</t>
    </r>
    <r>
      <rPr>
        <sz val="11.5"/>
        <color rgb="FF0070C0"/>
        <rFont val="Arial"/>
        <family val="2"/>
      </rPr>
      <t xml:space="preserve"> assessed' in the prior year", the number of carry forward mills entered on this line </t>
    </r>
    <r>
      <rPr>
        <b/>
        <u/>
        <sz val="11.5"/>
        <color rgb="FF0070C0"/>
        <rFont val="Arial"/>
        <family val="2"/>
      </rPr>
      <t xml:space="preserve">should include only </t>
    </r>
    <r>
      <rPr>
        <sz val="11.5"/>
        <color rgb="FF0070C0"/>
        <rFont val="Arial"/>
        <family val="2"/>
      </rPr>
      <t xml:space="preserve">the difference between the maximum number of mills authorized to be levied in FY2017 and the number of mills actually levied in FY2017. If Page 9 of the Budget Document, the </t>
    </r>
    <r>
      <rPr>
        <i/>
        <sz val="11.5"/>
        <color rgb="FF0070C0"/>
        <rFont val="Arial"/>
        <family val="2"/>
      </rPr>
      <t>Taxable Valuation/Mill Levy Ten Year History &amp; Analysis</t>
    </r>
    <r>
      <rPr>
        <sz val="11.5"/>
        <color rgb="FF0070C0"/>
        <rFont val="Arial"/>
        <family val="2"/>
      </rPr>
      <t xml:space="preserve">, was completed for the FY2017 budget, only the "carry forward mills available" from the 2016-2017 line should be entered on Line 13. </t>
    </r>
    <r>
      <rPr>
        <b/>
        <u/>
        <sz val="11.5"/>
        <color rgb="FF0070C0"/>
        <rFont val="Arial"/>
        <family val="2"/>
      </rPr>
      <t>DO NOT</t>
    </r>
    <r>
      <rPr>
        <sz val="11.5"/>
        <color rgb="FF0070C0"/>
        <rFont val="Arial"/>
        <family val="2"/>
      </rPr>
      <t xml:space="preserve"> enter the "Total Carry Forward Mills Available" located at the bottom of the page. </t>
    </r>
    <r>
      <rPr>
        <sz val="11.5"/>
        <color rgb="FF0070C0"/>
        <rFont val="Arial"/>
        <family val="2"/>
      </rPr>
      <t xml:space="preserve">  </t>
    </r>
  </si>
  <si>
    <t xml:space="preserve">(14) Levy Comp
</t>
  </si>
  <si>
    <r>
      <rPr>
        <b/>
        <sz val="12"/>
        <color indexed="8"/>
        <rFont val="Arial"/>
        <family val="2"/>
      </rPr>
      <t>(14)</t>
    </r>
    <r>
      <rPr>
        <sz val="12"/>
        <rFont val="Arial"/>
        <family val="2"/>
      </rPr>
      <t xml:space="preserve"> Total current year authorized mill levy including prior years' carry forward mills:  Auto-calculated as the sum of Line (11) and Line (13). </t>
    </r>
    <r>
      <rPr>
        <sz val="12"/>
        <color indexed="8"/>
        <rFont val="Arial"/>
        <family val="2"/>
      </rPr>
      <t xml:space="preserve">
</t>
    </r>
  </si>
  <si>
    <t xml:space="preserve">(15) Levy Comp
</t>
  </si>
  <si>
    <r>
      <rPr>
        <b/>
        <sz val="12"/>
        <color indexed="8"/>
        <rFont val="Arial"/>
        <family val="2"/>
      </rPr>
      <t>(15)</t>
    </r>
    <r>
      <rPr>
        <sz val="12"/>
        <color indexed="8"/>
        <rFont val="Arial"/>
        <family val="2"/>
      </rPr>
      <t xml:space="preserve"> </t>
    </r>
    <r>
      <rPr>
        <sz val="12"/>
        <rFont val="Arial"/>
        <family val="2"/>
      </rPr>
      <t>Total current year authorized ad valorem tax revenue assessment:  Auto-calculated by multiplying Line (7) by Line (14).</t>
    </r>
    <r>
      <rPr>
        <sz val="12"/>
        <color rgb="FF7030A0"/>
        <rFont val="Arial"/>
        <family val="2"/>
      </rPr>
      <t xml:space="preserve">
</t>
    </r>
  </si>
  <si>
    <t xml:space="preserve">(16) Levy Comp
</t>
  </si>
  <si>
    <r>
      <rPr>
        <b/>
        <sz val="12"/>
        <color indexed="8"/>
        <rFont val="Arial"/>
        <family val="2"/>
      </rPr>
      <t>(16)</t>
    </r>
    <r>
      <rPr>
        <sz val="12"/>
        <color indexed="8"/>
        <rFont val="Arial"/>
        <family val="2"/>
      </rPr>
      <t xml:space="preserve"> Enter number of mills actually levied in current year. The number of mills should be entered in tenths and hundredths of mills (example: 23.4</t>
    </r>
    <r>
      <rPr>
        <sz val="12"/>
        <rFont val="Arial"/>
        <family val="2"/>
      </rPr>
      <t xml:space="preserve">5), per </t>
    </r>
    <r>
      <rPr>
        <sz val="12"/>
        <color indexed="8"/>
        <rFont val="Arial"/>
        <family val="2"/>
      </rPr>
      <t xml:space="preserve">15-10-201, MCA.
</t>
    </r>
    <r>
      <rPr>
        <b/>
        <u/>
        <sz val="12"/>
        <color rgb="FF0070C0"/>
        <rFont val="Arial"/>
        <family val="2"/>
      </rPr>
      <t>NOTE</t>
    </r>
    <r>
      <rPr>
        <sz val="12"/>
        <color rgb="FF0070C0"/>
        <rFont val="Arial"/>
        <family val="2"/>
      </rPr>
      <t xml:space="preserve">: The number should equal total </t>
    </r>
    <r>
      <rPr>
        <u/>
        <sz val="12"/>
        <color rgb="FF0070C0"/>
        <rFont val="Arial"/>
        <family val="2"/>
      </rPr>
      <t>non-voted</t>
    </r>
    <r>
      <rPr>
        <sz val="12"/>
        <color rgb="FF0070C0"/>
        <rFont val="Arial"/>
        <family val="2"/>
      </rPr>
      <t xml:space="preserve"> mills, which includes the number of carry forward mills, actually imposed per the final approved current year budget document. </t>
    </r>
    <r>
      <rPr>
        <b/>
        <u/>
        <sz val="12"/>
        <color rgb="FF0070C0"/>
        <rFont val="Arial"/>
        <family val="2"/>
      </rPr>
      <t>Do Not</t>
    </r>
    <r>
      <rPr>
        <sz val="12"/>
        <color rgb="FF0070C0"/>
        <rFont val="Arial"/>
        <family val="2"/>
      </rPr>
      <t xml:space="preserve"> include the number of voted or permissve mills imposed in the current year. </t>
    </r>
  </si>
  <si>
    <t xml:space="preserve">(17) Levy Comp
</t>
  </si>
  <si>
    <r>
      <rPr>
        <b/>
        <sz val="12"/>
        <color indexed="8"/>
        <rFont val="Arial"/>
        <family val="2"/>
      </rPr>
      <t>(17)</t>
    </r>
    <r>
      <rPr>
        <sz val="12"/>
        <color indexed="8"/>
        <rFont val="Arial"/>
        <family val="2"/>
      </rPr>
      <t xml:space="preserve"> </t>
    </r>
    <r>
      <rPr>
        <sz val="12"/>
        <rFont val="Arial"/>
        <family val="2"/>
      </rPr>
      <t>Total ad valorem tax revenue actually assessed in current year:  Auto-calculated by multiplying Line (7) by Line (16).</t>
    </r>
  </si>
  <si>
    <t>RECAPITULATION OF ACTUAL</t>
  </si>
  <si>
    <t xml:space="preserve">(18) Levy Comp
</t>
  </si>
  <si>
    <r>
      <rPr>
        <b/>
        <sz val="12"/>
        <color indexed="8"/>
        <rFont val="Arial"/>
        <family val="2"/>
      </rPr>
      <t>(18)</t>
    </r>
    <r>
      <rPr>
        <sz val="12"/>
        <color indexed="8"/>
        <rFont val="Arial"/>
        <family val="2"/>
      </rPr>
      <t xml:space="preserve"> </t>
    </r>
    <r>
      <rPr>
        <sz val="12"/>
        <rFont val="Arial"/>
        <family val="2"/>
      </rPr>
      <t>Ad valorem tax revenue actually assessed:   Auto-calculated by multiplying Line (10) by Line (16).</t>
    </r>
  </si>
  <si>
    <t xml:space="preserve">(19) Levy Comp
</t>
  </si>
  <si>
    <r>
      <rPr>
        <b/>
        <sz val="12"/>
        <color indexed="8"/>
        <rFont val="Arial"/>
        <family val="2"/>
      </rPr>
      <t>(19)</t>
    </r>
    <r>
      <rPr>
        <sz val="12"/>
        <color indexed="8"/>
        <rFont val="Arial"/>
        <family val="2"/>
      </rPr>
      <t xml:space="preserve"> </t>
    </r>
    <r>
      <rPr>
        <sz val="12"/>
        <rFont val="Arial"/>
        <family val="2"/>
      </rPr>
      <t>Ad valorem tax revenue actually assessed attributable to newly taxable property:  Auto-calculated by multiplying Line (8) by Line (16). If manually calculating, enter as a positive amount.</t>
    </r>
  </si>
  <si>
    <t xml:space="preserve">(20) Levy Comp
</t>
  </si>
  <si>
    <r>
      <rPr>
        <b/>
        <sz val="12"/>
        <color indexed="8"/>
        <rFont val="Arial"/>
        <family val="2"/>
      </rPr>
      <t>(20)</t>
    </r>
    <r>
      <rPr>
        <sz val="12"/>
        <color indexed="8"/>
        <rFont val="Arial"/>
        <family val="2"/>
      </rPr>
      <t xml:space="preserve"> Ad valorem tax revenue actually assessed attributable to Class 1 &amp; 2 properties (net and gross proceeds):  </t>
    </r>
    <r>
      <rPr>
        <sz val="12"/>
        <rFont val="Arial"/>
        <family val="2"/>
      </rPr>
      <t>Auto-calculated by multiplying Line (9) by Line (16). If manually calculating, enter as a positive amount.</t>
    </r>
  </si>
  <si>
    <t>(21) Levy Comp</t>
  </si>
  <si>
    <r>
      <rPr>
        <b/>
        <sz val="12"/>
        <color indexed="8"/>
        <rFont val="Arial"/>
        <family val="2"/>
      </rPr>
      <t>(21)</t>
    </r>
    <r>
      <rPr>
        <sz val="12"/>
        <color indexed="8"/>
        <rFont val="Arial"/>
        <family val="2"/>
      </rPr>
      <t xml:space="preserve"> Total ad valorem tax revenue actually assessed in current year:  </t>
    </r>
    <r>
      <rPr>
        <sz val="12"/>
        <rFont val="Arial"/>
        <family val="2"/>
      </rPr>
      <t xml:space="preserve">Auto-calculated as the sum of Lines </t>
    </r>
    <r>
      <rPr>
        <sz val="12"/>
        <color indexed="8"/>
        <rFont val="Arial"/>
        <family val="2"/>
      </rPr>
      <t>(18) through (20)</t>
    </r>
  </si>
  <si>
    <t xml:space="preserve">(22) Levy Comp
</t>
  </si>
  <si>
    <r>
      <rPr>
        <b/>
        <sz val="12"/>
        <color indexed="8"/>
        <rFont val="Arial"/>
        <family val="2"/>
      </rPr>
      <t>(22)</t>
    </r>
    <r>
      <rPr>
        <sz val="12"/>
        <color indexed="8"/>
        <rFont val="Arial"/>
        <family val="2"/>
      </rPr>
      <t xml:space="preserve"> Total carry forward mills that may be levied in a subsequent year:  </t>
    </r>
    <r>
      <rPr>
        <sz val="12"/>
        <rFont val="Arial"/>
        <family val="2"/>
      </rPr>
      <t>Auto-calculated as Line (14) minus Line (16).</t>
    </r>
    <r>
      <rPr>
        <sz val="12"/>
        <color indexed="8"/>
        <rFont val="Arial"/>
        <family val="2"/>
      </rPr>
      <t xml:space="preserve">
</t>
    </r>
    <r>
      <rPr>
        <b/>
        <u/>
        <sz val="12"/>
        <color rgb="FF0070C0"/>
        <rFont val="Arial"/>
        <family val="2"/>
      </rPr>
      <t>NOTE</t>
    </r>
    <r>
      <rPr>
        <b/>
        <sz val="11.5"/>
        <color rgb="FF0070C0"/>
        <rFont val="Arial"/>
        <family val="2"/>
      </rPr>
      <t>:</t>
    </r>
    <r>
      <rPr>
        <sz val="11.5"/>
        <color rgb="FF0070C0"/>
        <rFont val="Arial"/>
        <family val="2"/>
      </rPr>
      <t xml:space="preserve"> The number of carry forward mills on reference line (22) should be equal to or greater than zero. A (negative) number indicates an over levy.</t>
    </r>
  </si>
  <si>
    <t>Revised 4/28/2017</t>
  </si>
  <si>
    <t>Aggregate of all Funds/or  _______________ Fund</t>
  </si>
  <si>
    <t>FYE June 30, 2019</t>
  </si>
  <si>
    <t>Entity Name_______________________________________________</t>
  </si>
  <si>
    <t>Click on links below
 to view Instructions</t>
  </si>
  <si>
    <t xml:space="preserve">(1) Instructions
</t>
  </si>
  <si>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</si>
  <si>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t>(2) Instructions</t>
  </si>
  <si>
    <t xml:space="preserve">Add:  Current year inflation adjustment @ 0.82% </t>
  </si>
  <si>
    <t xml:space="preserve">(3) Instructions
</t>
  </si>
  <si>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</si>
  <si>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t xml:space="preserve">(4) Instructions
</t>
  </si>
  <si>
    <t xml:space="preserve">(5) Instructions
</t>
  </si>
  <si>
    <t xml:space="preserve">(6) Instructions
</t>
  </si>
  <si>
    <t xml:space="preserve">(7) Instructions
</t>
  </si>
  <si>
    <t>(8) Instructions</t>
  </si>
  <si>
    <t xml:space="preserve">(9) Instructions
</t>
  </si>
  <si>
    <t xml:space="preserve">(10) Instructions
</t>
  </si>
  <si>
    <t xml:space="preserve">(11) Instructions
</t>
  </si>
  <si>
    <t xml:space="preserve">(12) Instructions
</t>
  </si>
  <si>
    <t xml:space="preserve">(13) Instructions
</t>
  </si>
  <si>
    <r>
      <rPr>
        <b/>
        <sz val="11"/>
        <color theme="1"/>
        <rFont val="Arial"/>
        <family val="2"/>
      </rPr>
      <t xml:space="preserve">Enter total number of carry forward mills from prior year </t>
    </r>
    <r>
      <rPr>
        <b/>
        <sz val="11"/>
        <color theme="4" tint="-0.249977111117893"/>
        <rFont val="Arial"/>
        <family val="2"/>
      </rPr>
      <t>(from Prior Year's form Line 22)</t>
    </r>
    <r>
      <rPr>
        <b/>
        <i/>
        <sz val="11"/>
        <color theme="4" tint="-0.249977111117893"/>
        <rFont val="Arial"/>
        <family val="2"/>
      </rPr>
      <t xml:space="preserve">
</t>
    </r>
    <r>
      <rPr>
        <b/>
        <sz val="11"/>
        <color rgb="FF0070C0"/>
        <rFont val="Arial"/>
        <family val="2"/>
      </rPr>
      <t/>
    </r>
  </si>
  <si>
    <t xml:space="preserve">(14) Instructions
</t>
  </si>
  <si>
    <t xml:space="preserve">(15) Instructions
</t>
  </si>
  <si>
    <t>(16) Instructions</t>
  </si>
  <si>
    <t xml:space="preserve">(17) Instructions
</t>
  </si>
  <si>
    <t xml:space="preserve">(18) Instructions
</t>
  </si>
  <si>
    <r>
      <t xml:space="preserve">(18)
</t>
    </r>
    <r>
      <rPr>
        <sz val="11"/>
        <color indexed="8"/>
        <rFont val="Arial"/>
        <family val="2"/>
      </rPr>
      <t>'= (10) x (16)</t>
    </r>
  </si>
  <si>
    <t>(19) Instructions</t>
  </si>
  <si>
    <t>(20) Instructions</t>
  </si>
  <si>
    <t>(21) Instructions</t>
  </si>
  <si>
    <t xml:space="preserve">(22) Instructions
</t>
  </si>
  <si>
    <t>Revised 7/2018</t>
  </si>
  <si>
    <t>Revised 6/2019</t>
  </si>
  <si>
    <t xml:space="preserve">Add:  Current year inflation adjustment @ 1.02% </t>
  </si>
  <si>
    <t>Entity Name: _______________________________________________</t>
  </si>
  <si>
    <t>FYE June 30, 2020</t>
  </si>
  <si>
    <r>
      <rPr>
        <b/>
        <sz val="11"/>
        <color indexed="8"/>
        <rFont val="Arial"/>
        <family val="2"/>
      </rPr>
      <t>(22)</t>
    </r>
    <r>
      <rPr>
        <sz val="11"/>
        <color indexed="8"/>
        <rFont val="Arial"/>
        <family val="2"/>
      </rPr>
      <t xml:space="preserve"> Total carry forward mills that may be levied in a subsequent year:  </t>
    </r>
    <r>
      <rPr>
        <sz val="11"/>
        <rFont val="Arial"/>
        <family val="2"/>
      </rPr>
      <t>Auto-calculated as Line (14) minus Line (16).</t>
    </r>
    <r>
      <rPr>
        <sz val="11"/>
        <color indexed="8"/>
        <rFont val="Arial"/>
        <family val="2"/>
      </rPr>
      <t xml:space="preserve">
</t>
    </r>
    <r>
      <rPr>
        <b/>
        <u/>
        <sz val="12"/>
        <color rgb="FF0070C0"/>
        <rFont val="Arial"/>
        <family val="2"/>
      </rPr>
      <t/>
    </r>
  </si>
  <si>
    <r>
      <rPr>
        <b/>
        <sz val="11"/>
        <color indexed="8"/>
        <rFont val="Arial"/>
        <family val="2"/>
      </rPr>
      <t>(21)</t>
    </r>
    <r>
      <rPr>
        <sz val="11"/>
        <color indexed="8"/>
        <rFont val="Arial"/>
        <family val="2"/>
      </rPr>
      <t xml:space="preserve"> Total ad valorem tax revenue actually assessed in current year:  </t>
    </r>
    <r>
      <rPr>
        <sz val="11"/>
        <rFont val="Arial"/>
        <family val="2"/>
      </rPr>
      <t xml:space="preserve">Auto-calculated as the sum of Lines </t>
    </r>
    <r>
      <rPr>
        <sz val="11"/>
        <color indexed="8"/>
        <rFont val="Arial"/>
        <family val="2"/>
      </rPr>
      <t>(18) through (20)</t>
    </r>
  </si>
  <si>
    <r>
      <rPr>
        <b/>
        <sz val="11"/>
        <color indexed="8"/>
        <rFont val="Arial"/>
        <family val="2"/>
      </rPr>
      <t>(20)</t>
    </r>
    <r>
      <rPr>
        <sz val="11"/>
        <color indexed="8"/>
        <rFont val="Arial"/>
        <family val="2"/>
      </rPr>
      <t xml:space="preserve"> Ad valorem tax revenue actually assessed attributable to Class 1 &amp; 2 properties (net and gross proceeds):  </t>
    </r>
    <r>
      <rPr>
        <sz val="11"/>
        <rFont val="Arial"/>
        <family val="2"/>
      </rPr>
      <t>Auto-calculated by multiplying Line (9) by Line (16). If manually calculating, enter as a positive amount.</t>
    </r>
  </si>
  <si>
    <r>
      <rPr>
        <b/>
        <sz val="11"/>
        <color indexed="8"/>
        <rFont val="Arial"/>
        <family val="2"/>
      </rPr>
      <t>(19)</t>
    </r>
    <r>
      <rPr>
        <sz val="11"/>
        <color indexed="8"/>
        <rFont val="Arial"/>
        <family val="2"/>
      </rPr>
      <t xml:space="preserve"> </t>
    </r>
    <r>
      <rPr>
        <sz val="11"/>
        <rFont val="Arial"/>
        <family val="2"/>
      </rPr>
      <t>Ad valorem tax revenue actually assessed attributable to newly taxable property:  Auto-calculated by multiplying Line (8) by Line (16). If manually calculating, enter as a positive amount.</t>
    </r>
  </si>
  <si>
    <r>
      <rPr>
        <b/>
        <sz val="11"/>
        <color indexed="8"/>
        <rFont val="Arial"/>
        <family val="2"/>
      </rPr>
      <t>(18)</t>
    </r>
    <r>
      <rPr>
        <sz val="11"/>
        <color indexed="8"/>
        <rFont val="Arial"/>
        <family val="2"/>
      </rPr>
      <t xml:space="preserve"> </t>
    </r>
    <r>
      <rPr>
        <sz val="11"/>
        <rFont val="Arial"/>
        <family val="2"/>
      </rPr>
      <t>Ad valorem tax revenue actually assessed:   Auto-calculated by multiplying Line (10) by Line (16).</t>
    </r>
  </si>
  <si>
    <r>
      <rPr>
        <b/>
        <sz val="11"/>
        <color indexed="8"/>
        <rFont val="Arial"/>
        <family val="2"/>
      </rPr>
      <t>(17)</t>
    </r>
    <r>
      <rPr>
        <sz val="11"/>
        <color indexed="8"/>
        <rFont val="Arial"/>
        <family val="2"/>
      </rPr>
      <t xml:space="preserve"> </t>
    </r>
    <r>
      <rPr>
        <sz val="11"/>
        <rFont val="Arial"/>
        <family val="2"/>
      </rPr>
      <t>Total ad valorem tax revenue actually assessed in current year:  Auto-calculated by multiplying Line (7) by Line (16).</t>
    </r>
  </si>
  <si>
    <r>
      <rPr>
        <b/>
        <sz val="11"/>
        <color indexed="8"/>
        <rFont val="Arial"/>
        <family val="2"/>
      </rPr>
      <t>(15)</t>
    </r>
    <r>
      <rPr>
        <sz val="11"/>
        <color indexed="8"/>
        <rFont val="Arial"/>
        <family val="2"/>
      </rPr>
      <t xml:space="preserve"> </t>
    </r>
    <r>
      <rPr>
        <sz val="11"/>
        <rFont val="Arial"/>
        <family val="2"/>
      </rPr>
      <t>Total current year authorized ad valorem tax revenue assessment:  Auto-calculated by multiplying Line (7) by Line (14).</t>
    </r>
    <r>
      <rPr>
        <sz val="11"/>
        <color rgb="FF7030A0"/>
        <rFont val="Arial"/>
        <family val="2"/>
      </rPr>
      <t xml:space="preserve">
</t>
    </r>
  </si>
  <si>
    <r>
      <rPr>
        <b/>
        <sz val="11"/>
        <color indexed="8"/>
        <rFont val="Arial"/>
        <family val="2"/>
      </rPr>
      <t>(14)</t>
    </r>
    <r>
      <rPr>
        <sz val="11"/>
        <rFont val="Arial"/>
        <family val="2"/>
      </rPr>
      <t xml:space="preserve"> Total current year authorized mill levy including prior years' carry forward mills:  Auto-calculated as the sum of Line (11) and Line (13). </t>
    </r>
    <r>
      <rPr>
        <sz val="11"/>
        <color indexed="8"/>
        <rFont val="Arial"/>
        <family val="2"/>
      </rPr>
      <t xml:space="preserve">
</t>
    </r>
  </si>
  <si>
    <r>
      <rPr>
        <b/>
        <sz val="11"/>
        <color indexed="8"/>
        <rFont val="Arial"/>
        <family val="2"/>
      </rPr>
      <t>(13)</t>
    </r>
    <r>
      <rPr>
        <sz val="11"/>
        <rFont val="Arial"/>
        <family val="2"/>
      </rPr>
      <t xml:space="preserve"> Enter number of carry forward mills from the prior year - Prior Year's form Line (22) . The number of mills should be entered in tenths and hundredths of mills (example: 2.34), per 15-10</t>
    </r>
    <r>
      <rPr>
        <sz val="11"/>
        <color indexed="8"/>
        <rFont val="Arial"/>
        <family val="2"/>
      </rPr>
      <t xml:space="preserve">-201, MCA.
</t>
    </r>
    <r>
      <rPr>
        <b/>
        <u/>
        <sz val="11.5"/>
        <color rgb="FF0070C0"/>
        <rFont val="Arial"/>
        <family val="2"/>
      </rPr>
      <t/>
    </r>
  </si>
  <si>
    <r>
      <rPr>
        <b/>
        <sz val="11"/>
        <color indexed="8"/>
        <rFont val="Arial"/>
        <family val="2"/>
      </rPr>
      <t>(12)</t>
    </r>
    <r>
      <rPr>
        <sz val="11"/>
        <color indexed="8"/>
        <rFont val="Arial"/>
        <family val="2"/>
      </rPr>
      <t xml:space="preserve"> </t>
    </r>
    <r>
      <rPr>
        <sz val="11"/>
        <rFont val="Arial"/>
        <family val="2"/>
      </rPr>
      <t xml:space="preserve">Current Year Calculated Ad Valorem Tax Revenue: This </t>
    </r>
    <r>
      <rPr>
        <u/>
        <sz val="11"/>
        <rFont val="Arial"/>
        <family val="2"/>
      </rPr>
      <t>revenue amount</t>
    </r>
    <r>
      <rPr>
        <sz val="11"/>
        <rFont val="Arial"/>
        <family val="2"/>
      </rPr>
      <t xml:space="preserve"> is auto-calculated by multiplying Line (7) by Line (11). </t>
    </r>
    <r>
      <rPr>
        <sz val="12"/>
        <color indexed="8"/>
        <rFont val="Arial"/>
        <family val="2"/>
      </rPr>
      <t/>
    </r>
  </si>
  <si>
    <r>
      <rPr>
        <b/>
        <sz val="11"/>
        <color indexed="8"/>
        <rFont val="Arial"/>
        <family val="2"/>
      </rPr>
      <t>(10)</t>
    </r>
    <r>
      <rPr>
        <sz val="11"/>
        <color indexed="8"/>
        <rFont val="Arial"/>
        <family val="2"/>
      </rPr>
      <t xml:space="preserve"> </t>
    </r>
    <r>
      <rPr>
        <sz val="11"/>
        <rFont val="Arial"/>
        <family val="2"/>
      </rPr>
      <t xml:space="preserve">The Adjusted Taxable Value Per Mill:   Auto-calculated as the sum of (7) through (9). </t>
    </r>
  </si>
  <si>
    <r>
      <rPr>
        <b/>
        <sz val="11"/>
        <color indexed="8"/>
        <rFont val="Arial"/>
        <family val="2"/>
      </rPr>
      <t>(9)</t>
    </r>
    <r>
      <rPr>
        <sz val="11"/>
        <color indexed="8"/>
        <rFont val="Arial"/>
        <family val="2"/>
      </rPr>
      <t xml:space="preserve"> Subtract, </t>
    </r>
    <r>
      <rPr>
        <sz val="11"/>
        <color rgb="FFFF0000"/>
        <rFont val="Arial"/>
        <family val="2"/>
      </rPr>
      <t>enter as a negative amount</t>
    </r>
    <r>
      <rPr>
        <sz val="11"/>
        <color indexed="8"/>
        <rFont val="Arial"/>
        <family val="2"/>
      </rPr>
      <t xml:space="preserve">, the amount of  'Taxable Value of Net and Gross Proceeds, (Class 1 &amp; Class 2)' located on line 5 of the Certified Taxable Valuation Information Sheet provided by the Department of Revenue. The Taxable Value of Net and Gross Proceeds, (Class </t>
    </r>
    <r>
      <rPr>
        <sz val="11"/>
        <rFont val="Arial"/>
        <family val="2"/>
      </rPr>
      <t>1 &amp; Class</t>
    </r>
    <r>
      <rPr>
        <sz val="11"/>
        <color indexed="8"/>
        <rFont val="Arial"/>
        <family val="2"/>
      </rPr>
      <t xml:space="preserve"> 2 )</t>
    </r>
    <r>
      <rPr>
        <sz val="11"/>
        <rFont val="Arial"/>
        <family val="2"/>
      </rPr>
      <t xml:space="preserve"> is then divided by 1000 and auto-calculated in the salmon-shaded cell as the </t>
    </r>
    <r>
      <rPr>
        <u/>
        <sz val="11"/>
        <rFont val="Arial"/>
        <family val="2"/>
      </rPr>
      <t>value of net and gross proceeds per mill</t>
    </r>
    <r>
      <rPr>
        <sz val="11"/>
        <rFont val="Arial"/>
        <family val="2"/>
      </rPr>
      <t>.</t>
    </r>
  </si>
  <si>
    <r>
      <rPr>
        <b/>
        <sz val="11"/>
        <color indexed="8"/>
        <rFont val="Arial"/>
        <family val="2"/>
      </rPr>
      <t>(8)</t>
    </r>
    <r>
      <rPr>
        <sz val="11"/>
        <color indexed="8"/>
        <rFont val="Arial"/>
        <family val="2"/>
      </rPr>
      <t xml:space="preserve"> Subtract, </t>
    </r>
    <r>
      <rPr>
        <sz val="11"/>
        <color rgb="FFFF0000"/>
        <rFont val="Arial"/>
        <family val="2"/>
      </rPr>
      <t>enter as a negative amount</t>
    </r>
    <r>
      <rPr>
        <sz val="11"/>
        <color indexed="8"/>
        <rFont val="Arial"/>
        <family val="2"/>
      </rPr>
      <t>, the 'Taxable Value of Newly Taxable Property' located on line 3 of the Certified Taxable Valuation Information Sheet provided by the Department of Revenue.</t>
    </r>
    <r>
      <rPr>
        <sz val="11"/>
        <rFont val="Arial"/>
        <family val="2"/>
      </rPr>
      <t>The Taxable Value of Newly Taxable Property is then divided by 1,000 and auto-calculated in the salmon-shaded cell as the</t>
    </r>
    <r>
      <rPr>
        <u/>
        <sz val="11"/>
        <rFont val="Arial"/>
        <family val="2"/>
      </rPr>
      <t xml:space="preserve"> value of newly taxable property per mill</t>
    </r>
    <r>
      <rPr>
        <sz val="11"/>
        <rFont val="Arial"/>
        <family val="2"/>
      </rPr>
      <t>.</t>
    </r>
  </si>
  <si>
    <r>
      <rPr>
        <b/>
        <sz val="11"/>
        <color indexed="8"/>
        <rFont val="Arial"/>
        <family val="2"/>
      </rPr>
      <t>(7)</t>
    </r>
    <r>
      <rPr>
        <sz val="11"/>
        <color indexed="8"/>
        <rFont val="Arial"/>
        <family val="2"/>
      </rPr>
      <t xml:space="preserve"> </t>
    </r>
    <r>
      <rPr>
        <sz val="11"/>
        <rFont val="Arial"/>
        <family val="2"/>
      </rPr>
      <t>Ta</t>
    </r>
    <r>
      <rPr>
        <sz val="11"/>
        <color indexed="8"/>
        <rFont val="Arial"/>
        <family val="2"/>
      </rPr>
      <t>xable value per mill (adjusted for removal of TIF per mill incremental distric</t>
    </r>
    <r>
      <rPr>
        <sz val="11"/>
        <rFont val="Arial"/>
        <family val="2"/>
      </rPr>
      <t>t value): Auto-calculated as the sum of (5) &amp; (6).</t>
    </r>
  </si>
  <si>
    <r>
      <rPr>
        <b/>
        <sz val="11"/>
        <color indexed="8"/>
        <rFont val="Arial"/>
        <family val="2"/>
      </rPr>
      <t>(6)</t>
    </r>
    <r>
      <rPr>
        <sz val="11"/>
        <color indexed="8"/>
        <rFont val="Arial"/>
        <family val="2"/>
      </rPr>
      <t xml:space="preserve"> Subtract, </t>
    </r>
    <r>
      <rPr>
        <sz val="11"/>
        <color rgb="FFFF0000"/>
        <rFont val="Arial"/>
        <family val="2"/>
      </rPr>
      <t>enter as a negative amount</t>
    </r>
    <r>
      <rPr>
        <sz val="11"/>
        <color indexed="8"/>
        <rFont val="Arial"/>
        <family val="2"/>
      </rPr>
      <t>, the 'Total Incremental Value' of all tax increment financin</t>
    </r>
    <r>
      <rPr>
        <sz val="11"/>
        <rFont val="Arial"/>
        <family val="2"/>
      </rPr>
      <t>g (TIF)</t>
    </r>
    <r>
      <rPr>
        <sz val="11"/>
        <color indexed="8"/>
        <rFont val="Arial"/>
        <family val="2"/>
      </rPr>
      <t xml:space="preserve"> districts located on line 6 of the Certified Taxable Valuation Information sheet provided by the Department of Revenue.The Total Incremental Value </t>
    </r>
    <r>
      <rPr>
        <sz val="11"/>
        <rFont val="Arial"/>
        <family val="2"/>
      </rPr>
      <t xml:space="preserve">is then divided by 1,000 and auto-calculated in the salmon-shaded cell as the </t>
    </r>
    <r>
      <rPr>
        <u/>
        <sz val="11"/>
        <rFont val="Arial"/>
        <family val="2"/>
      </rPr>
      <t>incremental value per mill</t>
    </r>
    <r>
      <rPr>
        <sz val="11"/>
        <rFont val="Arial"/>
        <family val="2"/>
      </rPr>
      <t>.</t>
    </r>
  </si>
  <si>
    <r>
      <rPr>
        <b/>
        <sz val="11"/>
        <color indexed="8"/>
        <rFont val="Arial"/>
        <family val="2"/>
      </rPr>
      <t>(5)</t>
    </r>
    <r>
      <rPr>
        <sz val="11"/>
        <color indexed="8"/>
        <rFont val="Arial"/>
        <family val="2"/>
      </rPr>
      <t xml:space="preserve"> Enter the "Total Taxable Value" located on line 2 of the Certified Taxable Valuation Information sheet provided by the Department of Revenue. </t>
    </r>
    <r>
      <rPr>
        <sz val="11"/>
        <rFont val="Arial"/>
        <family val="2"/>
      </rPr>
      <t xml:space="preserve">This "Total Taxable Value" is then divided by 1,000 and auto-calculated in the salmon-shaded cell as the </t>
    </r>
    <r>
      <rPr>
        <u/>
        <sz val="11"/>
        <rFont val="Arial"/>
        <family val="2"/>
      </rPr>
      <t>taxable value per mill.</t>
    </r>
  </si>
  <si>
    <r>
      <rPr>
        <b/>
        <sz val="11"/>
        <color indexed="8"/>
        <rFont val="Arial"/>
        <family val="2"/>
      </rPr>
      <t>(</t>
    </r>
    <r>
      <rPr>
        <b/>
        <sz val="11"/>
        <rFont val="Arial"/>
        <family val="2"/>
      </rPr>
      <t>4)</t>
    </r>
    <r>
      <rPr>
        <sz val="11"/>
        <rFont val="Arial"/>
        <family val="2"/>
      </rPr>
      <t xml:space="preserve"> Adjusted Ad Valorem Tax Revenue:  Auto-calculated as the sum of items (1) through (3).</t>
    </r>
  </si>
  <si>
    <r>
      <rPr>
        <b/>
        <sz val="11"/>
        <color indexed="8"/>
        <rFont val="Arial"/>
        <family val="2"/>
      </rPr>
      <t>(3)</t>
    </r>
    <r>
      <rPr>
        <sz val="11"/>
        <color indexed="8"/>
        <rFont val="Arial"/>
        <family val="2"/>
      </rPr>
      <t xml:space="preserve"> Subtract, </t>
    </r>
    <r>
      <rPr>
        <sz val="11"/>
        <color rgb="FFFF0000"/>
        <rFont val="Arial"/>
        <family val="2"/>
      </rPr>
      <t>enter as a negative amount</t>
    </r>
    <r>
      <rPr>
        <sz val="11"/>
        <color indexed="8"/>
        <rFont val="Arial"/>
        <family val="2"/>
      </rPr>
      <t xml:space="preserve">, Ad Valorem tax revenue </t>
    </r>
    <r>
      <rPr>
        <b/>
        <u/>
        <sz val="11"/>
        <color indexed="8"/>
        <rFont val="Arial"/>
        <family val="2"/>
      </rPr>
      <t>Actually</t>
    </r>
    <r>
      <rPr>
        <sz val="11"/>
        <color indexed="8"/>
        <rFont val="Arial"/>
        <family val="2"/>
      </rPr>
      <t xml:space="preserve"> assessed in the prior year for Class 1 and 2 property, (net and gross proceeds) per 15-10-420(6), MCA:</t>
    </r>
    <r>
      <rPr>
        <sz val="11"/>
        <color rgb="FF7030A0"/>
        <rFont val="Arial"/>
        <family val="2"/>
      </rPr>
      <t xml:space="preserve"> </t>
    </r>
    <r>
      <rPr>
        <sz val="11"/>
        <rFont val="Arial"/>
        <family val="2"/>
      </rPr>
      <t>From Prior Year's Form - Line 20</t>
    </r>
    <r>
      <rPr>
        <sz val="11"/>
        <color rgb="FF7030A0"/>
        <rFont val="Arial"/>
        <family val="2"/>
      </rPr>
      <t xml:space="preserve"> or </t>
    </r>
    <r>
      <rPr>
        <sz val="11"/>
        <color indexed="8"/>
        <rFont val="Arial"/>
        <family val="2"/>
      </rPr>
      <t xml:space="preserve">Determined by </t>
    </r>
    <r>
      <rPr>
        <sz val="11"/>
        <rFont val="Arial"/>
        <family val="2"/>
      </rPr>
      <t>m</t>
    </r>
    <r>
      <rPr>
        <sz val="11"/>
        <color indexed="8"/>
        <rFont val="Arial"/>
        <family val="2"/>
      </rPr>
      <t xml:space="preserve">ultiplying the prior year's </t>
    </r>
    <r>
      <rPr>
        <b/>
        <u/>
        <sz val="11"/>
        <color indexed="8"/>
        <rFont val="Arial"/>
        <family val="2"/>
      </rPr>
      <t>Actual</t>
    </r>
    <r>
      <rPr>
        <sz val="11"/>
        <color indexed="8"/>
        <rFont val="Arial"/>
        <family val="2"/>
      </rPr>
      <t xml:space="preserve"> mill levy times the </t>
    </r>
    <r>
      <rPr>
        <b/>
        <u/>
        <sz val="11"/>
        <color indexed="8"/>
        <rFont val="Arial"/>
        <family val="2"/>
      </rPr>
      <t>prior year per mill value</t>
    </r>
    <r>
      <rPr>
        <sz val="11"/>
        <color indexed="8"/>
        <rFont val="Arial"/>
        <family val="2"/>
      </rPr>
      <t xml:space="preserve"> of net and gross proceeds (Class 1 &amp; 2 property).</t>
    </r>
    <r>
      <rPr>
        <b/>
        <u/>
        <sz val="11.5"/>
        <color rgb="FF0070C0"/>
        <rFont val="Arial"/>
        <family val="2"/>
      </rPr>
      <t/>
    </r>
  </si>
  <si>
    <r>
      <rPr>
        <b/>
        <sz val="11"/>
        <color indexed="8"/>
        <rFont val="Arial"/>
        <family val="2"/>
      </rPr>
      <t>(2)</t>
    </r>
    <r>
      <rPr>
        <sz val="11"/>
        <color indexed="8"/>
        <rFont val="Arial"/>
        <family val="2"/>
      </rPr>
      <t xml:space="preserve"> </t>
    </r>
    <r>
      <rPr>
        <sz val="11"/>
        <color theme="1"/>
        <rFont val="Arial"/>
        <family val="2"/>
      </rPr>
      <t>C</t>
    </r>
    <r>
      <rPr>
        <sz val="11"/>
        <color indexed="8"/>
        <rFont val="Arial"/>
        <family val="2"/>
      </rPr>
      <t xml:space="preserve">urrent year inflation adjustment percentage: </t>
    </r>
    <r>
      <rPr>
        <sz val="11"/>
        <rFont val="Arial"/>
        <family val="2"/>
      </rPr>
      <t xml:space="preserve">This % is </t>
    </r>
    <r>
      <rPr>
        <sz val="11"/>
        <color indexed="8"/>
        <rFont val="Arial"/>
        <family val="2"/>
      </rPr>
      <t xml:space="preserve">calculated by the Department of Revenue and is equal to one-half of the average rate of inflation for the prior 3 years per 15-10-420(1)(c), MCA. </t>
    </r>
    <r>
      <rPr>
        <sz val="11"/>
        <rFont val="Arial"/>
        <family val="2"/>
      </rPr>
      <t xml:space="preserve"> Line </t>
    </r>
    <r>
      <rPr>
        <sz val="11"/>
        <color indexed="8"/>
        <rFont val="Arial"/>
        <family val="2"/>
      </rPr>
      <t xml:space="preserve">(1) is multiplied by </t>
    </r>
    <r>
      <rPr>
        <sz val="11"/>
        <rFont val="Arial"/>
        <family val="2"/>
      </rPr>
      <t>this % to auto-calculate</t>
    </r>
    <r>
      <rPr>
        <sz val="11"/>
        <color indexed="8"/>
        <rFont val="Arial"/>
        <family val="2"/>
      </rPr>
      <t xml:space="preserve"> the increase.</t>
    </r>
  </si>
  <si>
    <r>
      <rPr>
        <b/>
        <sz val="11"/>
        <color indexed="8"/>
        <rFont val="Arial"/>
        <family val="2"/>
      </rPr>
      <t>(1)</t>
    </r>
    <r>
      <rPr>
        <sz val="11"/>
        <color indexed="8"/>
        <rFont val="Arial"/>
        <family val="2"/>
      </rPr>
      <t xml:space="preserve"> Enter Ad valorem tax revenue </t>
    </r>
    <r>
      <rPr>
        <b/>
        <u/>
        <sz val="11"/>
        <color indexed="8"/>
        <rFont val="Arial"/>
        <family val="2"/>
      </rPr>
      <t>Actually</t>
    </r>
    <r>
      <rPr>
        <sz val="11"/>
        <color indexed="8"/>
        <rFont val="Arial"/>
        <family val="2"/>
      </rPr>
      <t xml:space="preserve"> assessed in the prior year (from the Prior Year's Form - Line 17). </t>
    </r>
    <r>
      <rPr>
        <sz val="11"/>
        <rFont val="Arial"/>
        <family val="2"/>
      </rPr>
      <t xml:space="preserve">
</t>
    </r>
    <r>
      <rPr>
        <b/>
        <u/>
        <sz val="11"/>
        <color indexed="8"/>
        <rFont val="Arial"/>
        <family val="2"/>
      </rPr>
      <t>Note:</t>
    </r>
    <r>
      <rPr>
        <sz val="11"/>
        <color indexed="8"/>
        <rFont val="Arial"/>
        <family val="2"/>
      </rPr>
      <t xml:space="preserve"> The </t>
    </r>
    <r>
      <rPr>
        <b/>
        <sz val="11"/>
        <color indexed="8"/>
        <rFont val="Arial"/>
        <family val="2"/>
      </rPr>
      <t>Actual</t>
    </r>
    <r>
      <rPr>
        <sz val="11"/>
        <color indexed="8"/>
        <rFont val="Arial"/>
        <family val="2"/>
      </rPr>
      <t xml:space="preserve"> number of mills levied in the prior year</t>
    </r>
    <r>
      <rPr>
        <sz val="11"/>
        <color rgb="FF7030A0"/>
        <rFont val="Arial"/>
        <family val="2"/>
      </rPr>
      <t>:</t>
    </r>
    <r>
      <rPr>
        <sz val="11"/>
        <color indexed="8"/>
        <rFont val="Arial"/>
        <family val="2"/>
      </rPr>
      <t xml:space="preserve">
  </t>
    </r>
    <r>
      <rPr>
        <b/>
        <u/>
        <sz val="11"/>
        <color indexed="8"/>
        <rFont val="Arial"/>
        <family val="2"/>
      </rPr>
      <t>INCLUDES</t>
    </r>
    <r>
      <rPr>
        <sz val="11"/>
        <color indexed="8"/>
        <rFont val="Arial"/>
        <family val="2"/>
      </rPr>
      <t xml:space="preserve"> carry forward mills per 15-10-420(1)(b), MCA, </t>
    </r>
    <r>
      <rPr>
        <b/>
        <sz val="11"/>
        <color indexed="8"/>
        <rFont val="Arial"/>
        <family val="2"/>
      </rPr>
      <t>Actually</t>
    </r>
    <r>
      <rPr>
        <sz val="11"/>
        <color indexed="8"/>
        <rFont val="Arial"/>
        <family val="2"/>
      </rPr>
      <t xml:space="preserve"> levied in the prior year. 
  </t>
    </r>
    <r>
      <rPr>
        <b/>
        <u/>
        <sz val="11"/>
        <color indexed="8"/>
        <rFont val="Arial"/>
        <family val="2"/>
      </rPr>
      <t>DOES NOT INCLUDE</t>
    </r>
    <r>
      <rPr>
        <sz val="11"/>
        <color indexed="8"/>
        <rFont val="Arial"/>
        <family val="2"/>
      </rPr>
      <t xml:space="preserve"> permissive mills per 15-10-420(9)(a), MCA or voted mills per                                                                                                                                                                                                                                                                                                                                                                                                                                                                                                                                                                                                     15-10-420(2), MCA, </t>
    </r>
    <r>
      <rPr>
        <b/>
        <sz val="11"/>
        <color indexed="8"/>
        <rFont val="Arial"/>
        <family val="2"/>
      </rPr>
      <t xml:space="preserve">Actually </t>
    </r>
    <r>
      <rPr>
        <sz val="11"/>
        <color indexed="8"/>
        <rFont val="Arial"/>
        <family val="2"/>
      </rPr>
      <t>levied in the prior year.</t>
    </r>
  </si>
  <si>
    <t>The Determination of Tax Revenue and Mill Levy Limitations form computes the current year authorized mill levy and tax revenue limitation per 15-10-420, MCA. After entering current year mills actually levied, the form computes the current year tax revenue actually assessed, and the total carry forward mills that may be levied in a subsequent year per 15-10-420(1)(b), MCA.</t>
  </si>
  <si>
    <r>
      <t xml:space="preserve">Enter number of mills actually levied in current year 
(Number should equal total </t>
    </r>
    <r>
      <rPr>
        <b/>
        <u/>
        <sz val="11"/>
        <color theme="1"/>
        <rFont val="Arial"/>
        <family val="2"/>
      </rPr>
      <t>non-voted</t>
    </r>
    <r>
      <rPr>
        <b/>
        <sz val="11"/>
        <color theme="1"/>
        <rFont val="Arial"/>
        <family val="2"/>
      </rPr>
      <t xml:space="preserve"> mills, which includes the number of carry forward mills, actually imposed per the final approved current year budget document. </t>
    </r>
    <r>
      <rPr>
        <b/>
        <u/>
        <sz val="11"/>
        <color theme="1"/>
        <rFont val="Arial"/>
        <family val="2"/>
      </rPr>
      <t>Do Not</t>
    </r>
    <r>
      <rPr>
        <b/>
        <sz val="11"/>
        <color theme="1"/>
        <rFont val="Arial"/>
        <family val="2"/>
      </rPr>
      <t xml:space="preserve"> include voted or permissive mills imposed in the current year.)</t>
    </r>
  </si>
  <si>
    <t xml:space="preserve">DETERMINATION OF TAX REVENUE AND MILL LEVY LIMITATIONS </t>
  </si>
  <si>
    <t>SfSd_Forms#*</t>
  </si>
  <si>
    <t>Revised 5/2020</t>
  </si>
  <si>
    <t xml:space="preserve">Add:  Current year inflation adjustment @ 1.05% </t>
  </si>
  <si>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</si>
  <si>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t>FYE June 30, 2021</t>
  </si>
  <si>
    <r>
      <rPr>
        <b/>
        <sz val="11"/>
        <color indexed="8"/>
        <rFont val="Arial"/>
        <family val="2"/>
      </rPr>
      <t>(11)</t>
    </r>
    <r>
      <rPr>
        <sz val="11"/>
        <color indexed="8"/>
        <rFont val="Arial"/>
        <family val="2"/>
      </rPr>
      <t xml:space="preserve"> </t>
    </r>
    <r>
      <rPr>
        <sz val="11"/>
        <rFont val="Arial"/>
        <family val="2"/>
      </rPr>
      <t>The Current Year Calculated Mill Levy: The</t>
    </r>
    <r>
      <rPr>
        <u/>
        <sz val="11"/>
        <rFont val="Arial"/>
        <family val="2"/>
      </rPr>
      <t xml:space="preserve"> number of mills</t>
    </r>
    <r>
      <rPr>
        <sz val="11"/>
        <rFont val="Arial"/>
        <family val="2"/>
      </rPr>
      <t xml:space="preserve"> is auto-calculated by dividing 
Line (4)  by Line (10). Displayed to the nearest hundredth of a mill per 15-1</t>
    </r>
    <r>
      <rPr>
        <sz val="11"/>
        <color indexed="8"/>
        <rFont val="Arial"/>
        <family val="2"/>
      </rPr>
      <t>0-201, MCA.</t>
    </r>
  </si>
  <si>
    <r>
      <rPr>
        <b/>
        <sz val="11"/>
        <color indexed="8"/>
        <rFont val="Arial"/>
        <family val="2"/>
      </rPr>
      <t>(16)</t>
    </r>
    <r>
      <rPr>
        <sz val="11"/>
        <color indexed="8"/>
        <rFont val="Arial"/>
        <family val="2"/>
      </rPr>
      <t xml:space="preserve"> Enter number of mills actually levied in current year. The number of mills should be entered in tenths and hundredths of mills (example: 23.4</t>
    </r>
    <r>
      <rPr>
        <sz val="11"/>
        <rFont val="Arial"/>
        <family val="2"/>
      </rPr>
      <t xml:space="preserve">5), per </t>
    </r>
    <r>
      <rPr>
        <sz val="11"/>
        <color indexed="8"/>
        <rFont val="Arial"/>
        <family val="2"/>
      </rPr>
      <t xml:space="preserve">15-10-201, MCA.
</t>
    </r>
    <r>
      <rPr>
        <b/>
        <u/>
        <sz val="11"/>
        <color rgb="FF0070C0"/>
        <rFont val="Arial"/>
        <family val="2"/>
      </rPr>
      <t>NOTE</t>
    </r>
    <r>
      <rPr>
        <sz val="11"/>
        <color rgb="FF0070C0"/>
        <rFont val="Arial"/>
        <family val="2"/>
      </rPr>
      <t xml:space="preserve">: The number should equal total </t>
    </r>
    <r>
      <rPr>
        <u/>
        <sz val="11"/>
        <color rgb="FF0070C0"/>
        <rFont val="Arial"/>
        <family val="2"/>
      </rPr>
      <t>non-voted</t>
    </r>
    <r>
      <rPr>
        <sz val="11"/>
        <color rgb="FF0070C0"/>
        <rFont val="Arial"/>
        <family val="2"/>
      </rPr>
      <t xml:space="preserve"> mills, which includes the number of carry forward mills, actually imposed per the final approved current year budget document. </t>
    </r>
    <r>
      <rPr>
        <b/>
        <u/>
        <sz val="11"/>
        <color rgb="FF0070C0"/>
        <rFont val="Arial"/>
        <family val="2"/>
      </rPr>
      <t>Do Not</t>
    </r>
    <r>
      <rPr>
        <sz val="11"/>
        <color rgb="FF0070C0"/>
        <rFont val="Arial"/>
        <family val="2"/>
      </rPr>
      <t xml:space="preserve"> include the number of voted or permissive mills imposed in the current year. </t>
    </r>
  </si>
  <si>
    <t>FYE June 30, 2022</t>
  </si>
  <si>
    <t xml:space="preserve">Add:  Current year inflation adjustment @ 0.93% </t>
  </si>
  <si>
    <t>Revised 6/2021</t>
  </si>
  <si>
    <t>FYE June 30, 2023</t>
  </si>
  <si>
    <t>Entity Name: _______________________</t>
  </si>
  <si>
    <t xml:space="preserve">Add:  Current year inflation adjustment @ 1.77% </t>
  </si>
  <si>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</si>
  <si>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t>(3.5) Instructions</t>
  </si>
  <si>
    <t>(3.5)</t>
  </si>
  <si>
    <r>
      <t xml:space="preserve">Subtract: Deptment of Revenue FY2023 All Class 8 Business Property Tax Reimbursement       (15-1-123 MCA) </t>
    </r>
    <r>
      <rPr>
        <b/>
        <sz val="11"/>
        <color rgb="FFFF0000"/>
        <rFont val="Arial"/>
        <family val="2"/>
      </rPr>
      <t xml:space="preserve"> </t>
    </r>
    <r>
      <rPr>
        <b/>
        <u/>
        <sz val="11"/>
        <color rgb="FFFF0000"/>
        <rFont val="Arial"/>
        <family val="2"/>
      </rPr>
      <t xml:space="preserve">*This is a new line for FY2023 only; see the Instructions tab for additional information </t>
    </r>
    <r>
      <rPr>
        <b/>
        <sz val="11"/>
        <color rgb="FFFF0000"/>
        <rFont val="Arial"/>
        <family val="2"/>
      </rPr>
      <t>(enter as negative)</t>
    </r>
  </si>
  <si>
    <t>(4)
= (1)+(2)+(3)+(3.5)</t>
  </si>
  <si>
    <t>Revised 8/2022</t>
  </si>
  <si>
    <t>FYE June 30, 2024</t>
  </si>
  <si>
    <t xml:space="preserve">Add:  Current year inflation adjustment @ 2.46%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</si>
</sst>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164" formatCode="#,##0.000"/>
    <numFmt numFmtId="165" formatCode="#,##0.000_);\(#,##0.000\)"/>
    <numFmt numFmtId="166" formatCode="0.000_);\(0.000\)"/>
    <numFmt numFmtId="167" formatCode="_(&quot;$&quot;* #,##0.000_);_(&quot;$&quot;* \(#,##0.000\);_(&quot;$&quot;* &quot;-&quot;???_);_(@_)"/>
    <numFmt numFmtId="168" formatCode="0.00_);\(0.00\)"/>
    <numFmt numFmtId="169" formatCode="#,##0.00000000000_);\(#,##0.00000000000\)"/>
    <numFmt numFmtId="170" formatCode="0.00_);[Red]\(0.00\)"/>
  </numFmts>
  <fonts count="134" x14ac:knownFonts="1">
    <font>
      <sz val="10"/>
      <color indexed="8"/>
      <name val="Arial"/>
    </font>
    <font>
      <sz val="11"/>
      <color theme="1"/>
      <name val="Calibri"/>
      <family val="2"/>
      <scheme val="minor"/>
    </font>
    <font>
      <sz val="11"/>
      <color theme="1"/>
      <name val="Calibri"/>
      <family val="2"/>
      <scheme val="minor"/>
    </font>
    <font>
      <b/>
      <u/>
      <sz val="10"/>
      <color indexed="8"/>
      <name val="Arial"/>
      <family val="2"/>
    </font>
    <font>
      <u/>
      <sz val="10"/>
      <color indexed="8"/>
      <name val="Arial"/>
      <family val="2"/>
    </font>
    <font>
      <b/>
      <sz val="10"/>
      <color indexed="8"/>
      <name val="Arial"/>
      <family val="2"/>
    </font>
    <font>
      <sz val="10"/>
      <color indexed="8"/>
      <name val="Arial"/>
      <family val="2"/>
    </font>
    <font>
      <b/>
      <i/>
      <sz val="10"/>
      <color indexed="8"/>
      <name val="Arial"/>
      <family val="2"/>
    </font>
    <font>
      <b/>
      <sz val="8"/>
      <color indexed="8"/>
      <name val="Arial"/>
      <family val="2"/>
    </font>
    <font>
      <sz val="8"/>
      <color indexed="8"/>
      <name val="Arial"/>
      <family val="2"/>
    </font>
    <font>
      <b/>
      <sz val="12"/>
      <color indexed="8"/>
      <name val="Arial"/>
      <family val="2"/>
    </font>
    <font>
      <sz val="12"/>
      <color indexed="8"/>
      <name val="Arial"/>
      <family val="2"/>
    </font>
    <font>
      <b/>
      <u/>
      <sz val="12"/>
      <color indexed="8"/>
      <name val="Arial"/>
      <family val="2"/>
    </font>
    <font>
      <b/>
      <sz val="14"/>
      <color indexed="8"/>
      <name val="Arial"/>
      <family val="2"/>
    </font>
    <font>
      <sz val="10"/>
      <color indexed="11"/>
      <name val="Arial"/>
      <family val="2"/>
    </font>
    <font>
      <b/>
      <u/>
      <sz val="12"/>
      <color indexed="11"/>
      <name val="Arial"/>
      <family val="2"/>
    </font>
    <font>
      <b/>
      <u/>
      <sz val="12"/>
      <color indexed="10"/>
      <name val="Arial"/>
      <family val="2"/>
    </font>
    <font>
      <sz val="10"/>
      <color indexed="10"/>
      <name val="Arial"/>
      <family val="2"/>
    </font>
    <font>
      <b/>
      <sz val="10"/>
      <name val="Arial"/>
      <family val="2"/>
    </font>
    <font>
      <b/>
      <sz val="8"/>
      <name val="Arial"/>
      <family val="2"/>
    </font>
    <font>
      <sz val="10"/>
      <name val="Arial"/>
      <family val="2"/>
    </font>
    <font>
      <sz val="10"/>
      <color indexed="48"/>
      <name val="Arial"/>
      <family val="2"/>
    </font>
    <font>
      <b/>
      <u/>
      <sz val="12"/>
      <color indexed="8"/>
      <name val="Arial"/>
      <family val="2"/>
    </font>
    <font>
      <b/>
      <sz val="14"/>
      <color indexed="8"/>
      <name val="Arial"/>
      <family val="2"/>
    </font>
    <font>
      <b/>
      <sz val="10"/>
      <color indexed="10"/>
      <name val="Arial"/>
      <family val="2"/>
    </font>
    <font>
      <b/>
      <sz val="12"/>
      <color indexed="10"/>
      <name val="Arial"/>
      <family val="2"/>
    </font>
    <font>
      <b/>
      <sz val="10"/>
      <color indexed="8"/>
      <name val="Arial"/>
      <family val="2"/>
    </font>
    <font>
      <b/>
      <u/>
      <sz val="10"/>
      <color indexed="8"/>
      <name val="Arial"/>
      <family val="2"/>
    </font>
    <font>
      <b/>
      <sz val="12"/>
      <color indexed="8"/>
      <name val="Arial"/>
      <family val="2"/>
    </font>
    <font>
      <b/>
      <sz val="18"/>
      <color indexed="8"/>
      <name val="Arial"/>
      <family val="2"/>
    </font>
    <font>
      <b/>
      <u/>
      <sz val="12"/>
      <color indexed="57"/>
      <name val="Arial"/>
      <family val="2"/>
    </font>
    <font>
      <b/>
      <sz val="10"/>
      <color indexed="57"/>
      <name val="Arial"/>
      <family val="2"/>
    </font>
    <font>
      <b/>
      <sz val="10"/>
      <color indexed="48"/>
      <name val="Arial"/>
      <family val="2"/>
    </font>
    <font>
      <b/>
      <i/>
      <sz val="12"/>
      <color indexed="8"/>
      <name val="Arial"/>
      <family val="2"/>
    </font>
    <font>
      <sz val="10"/>
      <color indexed="10"/>
      <name val="Arial"/>
      <family val="2"/>
    </font>
    <font>
      <b/>
      <u/>
      <sz val="14"/>
      <color indexed="8"/>
      <name val="Arial"/>
      <family val="2"/>
    </font>
    <font>
      <sz val="12"/>
      <color indexed="8"/>
      <name val="Arial"/>
      <family val="2"/>
    </font>
    <font>
      <u/>
      <sz val="12"/>
      <color indexed="8"/>
      <name val="Arial"/>
      <family val="2"/>
    </font>
    <font>
      <i/>
      <sz val="12"/>
      <color indexed="8"/>
      <name val="Arial"/>
      <family val="2"/>
    </font>
    <font>
      <b/>
      <sz val="12"/>
      <color indexed="60"/>
      <name val="Arial"/>
      <family val="2"/>
    </font>
    <font>
      <b/>
      <sz val="16"/>
      <color indexed="8"/>
      <name val="Arial"/>
      <family val="2"/>
    </font>
    <font>
      <b/>
      <sz val="12"/>
      <color indexed="18"/>
      <name val="Arial"/>
      <family val="2"/>
    </font>
    <font>
      <b/>
      <sz val="11"/>
      <color indexed="8"/>
      <name val="Arial"/>
      <family val="2"/>
    </font>
    <font>
      <b/>
      <sz val="12"/>
      <color indexed="57"/>
      <name val="Arial"/>
      <family val="2"/>
    </font>
    <font>
      <b/>
      <u/>
      <sz val="9"/>
      <color indexed="30"/>
      <name val="Arial"/>
      <family val="2"/>
    </font>
    <font>
      <b/>
      <sz val="12"/>
      <color indexed="48"/>
      <name val="Arial"/>
      <family val="2"/>
    </font>
    <font>
      <sz val="9"/>
      <color indexed="81"/>
      <name val="Tahoma"/>
      <family val="2"/>
    </font>
    <font>
      <b/>
      <u/>
      <sz val="10"/>
      <color indexed="10"/>
      <name val="Arial"/>
      <family val="2"/>
    </font>
    <font>
      <b/>
      <u/>
      <sz val="10"/>
      <name val="Arial"/>
      <family val="2"/>
    </font>
    <font>
      <sz val="12"/>
      <color indexed="10"/>
      <name val="Arial"/>
      <family val="2"/>
    </font>
    <font>
      <b/>
      <sz val="10"/>
      <color theme="1"/>
      <name val="Arial"/>
      <family val="2"/>
    </font>
    <font>
      <b/>
      <sz val="12"/>
      <color theme="1"/>
      <name val="Arial"/>
      <family val="2"/>
    </font>
    <font>
      <b/>
      <sz val="10"/>
      <color theme="3" tint="0.39997558519241921"/>
      <name val="Arial"/>
      <family val="2"/>
    </font>
    <font>
      <b/>
      <u/>
      <sz val="8"/>
      <color rgb="FF0070C0"/>
      <name val="Arial"/>
      <family val="2"/>
    </font>
    <font>
      <sz val="12"/>
      <color theme="1"/>
      <name val="Arial"/>
      <family val="2"/>
    </font>
    <font>
      <b/>
      <sz val="12"/>
      <color rgb="FFC00000"/>
      <name val="Arial"/>
      <family val="2"/>
    </font>
    <font>
      <b/>
      <sz val="12"/>
      <color rgb="FF0070C0"/>
      <name val="Arial"/>
      <family val="2"/>
    </font>
    <font>
      <b/>
      <sz val="9"/>
      <color rgb="FF0070C0"/>
      <name val="Arial"/>
      <family val="2"/>
    </font>
    <font>
      <b/>
      <sz val="10"/>
      <color rgb="FFC00000"/>
      <name val="Arial"/>
      <family val="2"/>
    </font>
    <font>
      <b/>
      <i/>
      <u/>
      <sz val="12"/>
      <color theme="1"/>
      <name val="Arial"/>
      <family val="2"/>
    </font>
    <font>
      <b/>
      <i/>
      <u/>
      <sz val="12"/>
      <color indexed="8"/>
      <name val="Arial"/>
      <family val="2"/>
    </font>
    <font>
      <b/>
      <i/>
      <sz val="10"/>
      <name val="Arial"/>
      <family val="2"/>
    </font>
    <font>
      <b/>
      <sz val="11"/>
      <color rgb="FF0070C0"/>
      <name val="Arial"/>
      <family val="2"/>
    </font>
    <font>
      <b/>
      <i/>
      <u/>
      <sz val="11"/>
      <color indexed="30"/>
      <name val="Arial"/>
      <family val="2"/>
    </font>
    <font>
      <b/>
      <i/>
      <sz val="11"/>
      <color indexed="30"/>
      <name val="Arial"/>
      <family val="2"/>
    </font>
    <font>
      <b/>
      <sz val="11"/>
      <color indexed="30"/>
      <name val="Arial"/>
      <family val="2"/>
    </font>
    <font>
      <b/>
      <sz val="9"/>
      <color indexed="8"/>
      <name val="Arial"/>
      <family val="2"/>
    </font>
    <font>
      <b/>
      <sz val="9"/>
      <color indexed="10"/>
      <name val="Tahoma"/>
      <family val="2"/>
    </font>
    <font>
      <b/>
      <sz val="9"/>
      <color indexed="81"/>
      <name val="Tahoma"/>
      <family val="2"/>
    </font>
    <font>
      <sz val="9"/>
      <color indexed="8"/>
      <name val="Arial"/>
      <family val="2"/>
    </font>
    <font>
      <b/>
      <sz val="16"/>
      <name val="Arial"/>
      <family val="2"/>
    </font>
    <font>
      <b/>
      <i/>
      <u/>
      <sz val="11"/>
      <color indexed="8"/>
      <name val="Arial"/>
      <family val="2"/>
    </font>
    <font>
      <b/>
      <u/>
      <sz val="11"/>
      <color theme="1"/>
      <name val="Arial"/>
      <family val="2"/>
    </font>
    <font>
      <b/>
      <sz val="11"/>
      <color theme="1"/>
      <name val="Arial"/>
      <family val="2"/>
    </font>
    <font>
      <b/>
      <sz val="11.5"/>
      <color indexed="8"/>
      <name val="Arial"/>
      <family val="2"/>
    </font>
    <font>
      <b/>
      <sz val="11"/>
      <name val="Arial"/>
      <family val="2"/>
    </font>
    <font>
      <b/>
      <sz val="11.5"/>
      <color indexed="57"/>
      <name val="Arial"/>
      <family val="2"/>
    </font>
    <font>
      <b/>
      <sz val="11"/>
      <color rgb="FFFF0000"/>
      <name val="Arial"/>
      <family val="2"/>
    </font>
    <font>
      <b/>
      <sz val="11.5"/>
      <color indexed="10"/>
      <name val="Arial"/>
      <family val="2"/>
    </font>
    <font>
      <b/>
      <sz val="11.5"/>
      <color theme="1"/>
      <name val="Arial"/>
      <family val="2"/>
    </font>
    <font>
      <sz val="11"/>
      <color indexed="8"/>
      <name val="Arial"/>
      <family val="2"/>
    </font>
    <font>
      <b/>
      <u/>
      <sz val="11"/>
      <color indexed="8"/>
      <name val="Arial"/>
      <family val="2"/>
    </font>
    <font>
      <b/>
      <i/>
      <sz val="11"/>
      <color indexed="8"/>
      <name val="Arial"/>
      <family val="2"/>
    </font>
    <font>
      <b/>
      <sz val="11.5"/>
      <color rgb="FFFF0000"/>
      <name val="Arial"/>
      <family val="2"/>
    </font>
    <font>
      <b/>
      <sz val="10.5"/>
      <color indexed="8"/>
      <name val="Arial"/>
      <family val="2"/>
    </font>
    <font>
      <b/>
      <i/>
      <sz val="11"/>
      <name val="Arial"/>
      <family val="2"/>
    </font>
    <font>
      <sz val="11"/>
      <name val="Arial"/>
      <family val="2"/>
    </font>
    <font>
      <b/>
      <sz val="11.5"/>
      <color rgb="FF3333FF"/>
      <name val="Arial"/>
      <family val="2"/>
    </font>
    <font>
      <b/>
      <i/>
      <sz val="11"/>
      <color rgb="FFFF0000"/>
      <name val="Arial"/>
      <family val="2"/>
    </font>
    <font>
      <b/>
      <u/>
      <sz val="12"/>
      <color theme="1"/>
      <name val="Arial"/>
      <family val="2"/>
    </font>
    <font>
      <b/>
      <i/>
      <sz val="11"/>
      <color theme="1"/>
      <name val="Arial"/>
      <family val="2"/>
    </font>
    <font>
      <b/>
      <sz val="10"/>
      <color rgb="FF0070C0"/>
      <name val="Arial"/>
      <family val="2"/>
    </font>
    <font>
      <b/>
      <sz val="11"/>
      <color theme="9" tint="-0.249977111117893"/>
      <name val="Arial"/>
      <family val="2"/>
    </font>
    <font>
      <b/>
      <u/>
      <sz val="9"/>
      <color rgb="FF000000"/>
      <name val="Arial"/>
      <family val="2"/>
    </font>
    <font>
      <sz val="11"/>
      <color theme="1"/>
      <name val="Arial"/>
      <family val="2"/>
    </font>
    <font>
      <b/>
      <sz val="11"/>
      <color indexed="8"/>
      <name val="Calibri"/>
      <family val="2"/>
      <scheme val="minor"/>
    </font>
    <font>
      <sz val="8.5"/>
      <color rgb="FF0070C0"/>
      <name val="Arial"/>
      <family val="2"/>
    </font>
    <font>
      <u/>
      <sz val="11"/>
      <color theme="10"/>
      <name val="Calibri"/>
      <family val="2"/>
      <scheme val="minor"/>
    </font>
    <font>
      <sz val="12"/>
      <name val="Arial"/>
      <family val="2"/>
    </font>
    <font>
      <b/>
      <u/>
      <sz val="11.5"/>
      <color rgb="FF0070C0"/>
      <name val="Arial"/>
      <family val="2"/>
    </font>
    <font>
      <sz val="11.5"/>
      <color rgb="FF0070C0"/>
      <name val="Arial"/>
      <family val="2"/>
    </font>
    <font>
      <u/>
      <sz val="11.5"/>
      <color rgb="FF0070C0"/>
      <name val="Arial"/>
      <family val="2"/>
    </font>
    <font>
      <sz val="11.5"/>
      <color rgb="FF7030A0"/>
      <name val="Arial"/>
      <family val="2"/>
    </font>
    <font>
      <sz val="11.5"/>
      <color indexed="8"/>
      <name val="Arial"/>
      <family val="2"/>
    </font>
    <font>
      <sz val="11"/>
      <color rgb="FF7030A0"/>
      <name val="Arial"/>
      <family val="2"/>
    </font>
    <font>
      <b/>
      <u/>
      <sz val="10.5"/>
      <color indexed="8"/>
      <name val="Arial"/>
      <family val="2"/>
    </font>
    <font>
      <sz val="10.5"/>
      <color indexed="8"/>
      <name val="Arial"/>
      <family val="2"/>
    </font>
    <font>
      <sz val="12"/>
      <color rgb="FFFF0000"/>
      <name val="Arial"/>
      <family val="2"/>
    </font>
    <font>
      <sz val="12"/>
      <color rgb="FF7030A0"/>
      <name val="Arial"/>
      <family val="2"/>
    </font>
    <font>
      <u/>
      <sz val="10"/>
      <color indexed="8"/>
      <name val="Arial"/>
      <family val="2"/>
    </font>
    <font>
      <b/>
      <sz val="12"/>
      <name val="Arial"/>
      <family val="2"/>
    </font>
    <font>
      <u/>
      <sz val="12"/>
      <name val="Arial"/>
      <family val="2"/>
    </font>
    <font>
      <sz val="11.5"/>
      <name val="Arial"/>
      <family val="2"/>
    </font>
    <font>
      <i/>
      <sz val="11.5"/>
      <color rgb="FF0070C0"/>
      <name val="Arial"/>
      <family val="2"/>
    </font>
    <font>
      <b/>
      <u/>
      <sz val="12"/>
      <color rgb="FF0070C0"/>
      <name val="Arial"/>
      <family val="2"/>
    </font>
    <font>
      <sz val="12"/>
      <color rgb="FF0070C0"/>
      <name val="Arial"/>
      <family val="2"/>
    </font>
    <font>
      <u/>
      <sz val="12"/>
      <color rgb="FF0070C0"/>
      <name val="Arial"/>
      <family val="2"/>
    </font>
    <font>
      <b/>
      <sz val="11.5"/>
      <color rgb="FF0070C0"/>
      <name val="Arial"/>
      <family val="2"/>
    </font>
    <font>
      <b/>
      <i/>
      <sz val="10"/>
      <color theme="1"/>
      <name val="Calibri"/>
      <family val="2"/>
      <scheme val="minor"/>
    </font>
    <font>
      <u/>
      <sz val="10"/>
      <color theme="10"/>
      <name val="Arial"/>
      <family val="2"/>
    </font>
    <font>
      <b/>
      <sz val="11"/>
      <color theme="1"/>
      <name val="Calibri"/>
      <family val="2"/>
      <scheme val="minor"/>
    </font>
    <font>
      <sz val="12"/>
      <color rgb="FFE6E6E6"/>
      <name val="Arial"/>
      <family val="2"/>
    </font>
    <font>
      <b/>
      <sz val="11"/>
      <color theme="4" tint="-0.499984740745262"/>
      <name val="Arial"/>
      <family val="2"/>
    </font>
    <font>
      <b/>
      <sz val="11"/>
      <color theme="4" tint="-0.249977111117893"/>
      <name val="Arial"/>
      <family val="2"/>
    </font>
    <font>
      <b/>
      <i/>
      <sz val="11"/>
      <color theme="4" tint="-0.249977111117893"/>
      <name val="Arial"/>
      <family val="2"/>
    </font>
    <font>
      <b/>
      <i/>
      <sz val="8"/>
      <color indexed="8"/>
      <name val="Arial"/>
      <family val="2"/>
    </font>
    <font>
      <b/>
      <u/>
      <sz val="11"/>
      <color rgb="FF0070C0"/>
      <name val="Arial"/>
      <family val="2"/>
    </font>
    <font>
      <sz val="11"/>
      <color rgb="FF0070C0"/>
      <name val="Arial"/>
      <family val="2"/>
    </font>
    <font>
      <u/>
      <sz val="11"/>
      <color rgb="FF0070C0"/>
      <name val="Arial"/>
      <family val="2"/>
    </font>
    <font>
      <u/>
      <sz val="11"/>
      <name val="Arial"/>
      <family val="2"/>
    </font>
    <font>
      <sz val="11"/>
      <color rgb="FFFF0000"/>
      <name val="Arial"/>
      <family val="2"/>
    </font>
    <font>
      <b/>
      <sz val="11"/>
      <color rgb="FF0070C0"/>
      <name val="Calibri"/>
      <family val="2"/>
      <scheme val="minor"/>
    </font>
    <font>
      <b/>
      <sz val="16"/>
      <color theme="8" tint="-0.499984740745262"/>
      <name val="Arial"/>
      <family val="2"/>
    </font>
    <font>
      <b/>
      <u/>
      <sz val="11"/>
      <color rgb="FFFF0000"/>
      <name val="Arial"/>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rgb="FFFCD5B4"/>
        <bgColor indexed="64"/>
      </patternFill>
    </fill>
    <fill>
      <patternFill patternType="solid">
        <fgColor rgb="FFD9D9D9"/>
        <bgColor indexed="64"/>
      </patternFill>
    </fill>
    <fill>
      <patternFill patternType="solid">
        <fgColor rgb="FFE4E4E4"/>
        <bgColor indexed="64"/>
      </patternFill>
    </fill>
    <fill>
      <patternFill patternType="solid">
        <fgColor rgb="FFE6E6E6"/>
        <bgColor indexed="64"/>
      </patternFill>
    </fill>
    <fill>
      <patternFill patternType="solid">
        <fgColor theme="9" tint="0.79998168889431442"/>
        <bgColor indexed="64"/>
      </patternFill>
    </fill>
    <fill>
      <patternFill patternType="solid">
        <fgColor theme="5"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right/>
      <top/>
      <bottom style="thick">
        <color indexed="8"/>
      </bottom>
      <diagonal/>
    </border>
    <border>
      <left/>
      <right/>
      <top style="thick">
        <color indexed="64"/>
      </top>
      <bottom/>
      <diagonal/>
    </border>
    <border>
      <left/>
      <right/>
      <top style="thick">
        <color indexed="8"/>
      </top>
      <bottom style="double">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8"/>
      </top>
      <bottom style="double">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
      <left/>
      <right/>
      <top style="medium">
        <color indexed="64"/>
      </top>
      <bottom style="medium">
        <color indexed="64"/>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style="medium">
        <color indexed="64"/>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theme="0" tint="-0.14996795556505021"/>
      </left>
      <right style="thin">
        <color theme="0" tint="-0.14996795556505021"/>
      </right>
      <top/>
      <bottom/>
      <diagonal/>
    </border>
  </borders>
  <cellStyleXfs count="6">
    <xf numFmtId="1" fontId="0" fillId="0" borderId="0"/>
    <xf numFmtId="1" fontId="6" fillId="0" borderId="0"/>
    <xf numFmtId="0" fontId="2" fillId="0" borderId="0"/>
    <xf numFmtId="0" fontId="97" fillId="0" borderId="0" applyNumberFormat="0" applyFill="0" applyBorder="0" applyAlignment="0" applyProtection="0"/>
    <xf numFmtId="1" fontId="119" fillId="0" borderId="0" applyNumberFormat="0" applyFill="0" applyBorder="0" applyAlignment="0" applyProtection="0"/>
    <xf numFmtId="0" fontId="1" fillId="0" borderId="0"/>
  </cellStyleXfs>
  <cellXfs count="471">
    <xf numFmtId="1" fontId="0" fillId="0" borderId="0" xfId="0"/>
    <xf numFmtId="0" fontId="6" fillId="0" borderId="0" xfId="0" applyNumberFormat="1" applyFont="1"/>
    <xf numFmtId="0" fontId="6" fillId="0" borderId="0" xfId="0" applyNumberFormat="1" applyFont="1" applyAlignment="1">
      <alignment horizontal="center"/>
    </xf>
    <xf numFmtId="1" fontId="6" fillId="0" borderId="0" xfId="0" applyFont="1"/>
    <xf numFmtId="0" fontId="7" fillId="0" borderId="0" xfId="0" applyNumberFormat="1" applyFont="1"/>
    <xf numFmtId="37" fontId="6" fillId="0" borderId="0" xfId="0" applyNumberFormat="1" applyFont="1"/>
    <xf numFmtId="0" fontId="8" fillId="0" borderId="0" xfId="0" applyNumberFormat="1" applyFont="1"/>
    <xf numFmtId="0" fontId="9" fillId="0" borderId="0" xfId="0" applyNumberFormat="1" applyFont="1"/>
    <xf numFmtId="1" fontId="9" fillId="0" borderId="0" xfId="0" applyFont="1"/>
    <xf numFmtId="0" fontId="6" fillId="0" borderId="0" xfId="0" applyNumberFormat="1" applyFont="1" applyAlignment="1">
      <alignment horizontal="centerContinuous"/>
    </xf>
    <xf numFmtId="0" fontId="7" fillId="0" borderId="0" xfId="0" applyNumberFormat="1" applyFont="1" applyAlignment="1">
      <alignment horizontal="centerContinuous"/>
    </xf>
    <xf numFmtId="0" fontId="10" fillId="0" borderId="0" xfId="0" applyNumberFormat="1" applyFont="1"/>
    <xf numFmtId="1" fontId="10" fillId="0" borderId="0" xfId="0" applyFont="1"/>
    <xf numFmtId="0" fontId="10" fillId="2" borderId="0" xfId="0" applyNumberFormat="1" applyFont="1" applyFill="1"/>
    <xf numFmtId="0" fontId="8" fillId="2" borderId="0" xfId="0" applyNumberFormat="1" applyFont="1" applyFill="1"/>
    <xf numFmtId="0" fontId="7" fillId="2" borderId="0" xfId="0" applyNumberFormat="1" applyFont="1" applyFill="1"/>
    <xf numFmtId="0" fontId="6" fillId="2" borderId="0" xfId="0" applyNumberFormat="1" applyFont="1" applyFill="1"/>
    <xf numFmtId="0" fontId="11" fillId="0" borderId="0" xfId="0" applyNumberFormat="1" applyFont="1"/>
    <xf numFmtId="1" fontId="11" fillId="0" borderId="0" xfId="0" applyFont="1"/>
    <xf numFmtId="0" fontId="10" fillId="0" borderId="0" xfId="0" quotePrefix="1" applyNumberFormat="1" applyFont="1" applyAlignment="1">
      <alignment horizontal="left"/>
    </xf>
    <xf numFmtId="0" fontId="12" fillId="3" borderId="0" xfId="0" applyNumberFormat="1" applyFont="1" applyFill="1"/>
    <xf numFmtId="1" fontId="13" fillId="0" borderId="0" xfId="0" applyFont="1" applyAlignment="1">
      <alignment horizontal="centerContinuous"/>
    </xf>
    <xf numFmtId="1" fontId="15" fillId="0" borderId="0" xfId="0" applyFont="1"/>
    <xf numFmtId="1" fontId="16" fillId="0" borderId="0" xfId="0" applyFont="1"/>
    <xf numFmtId="0" fontId="18" fillId="0" borderId="0" xfId="0" applyNumberFormat="1" applyFont="1"/>
    <xf numFmtId="0" fontId="19" fillId="0" borderId="0" xfId="0" applyNumberFormat="1" applyFont="1"/>
    <xf numFmtId="0" fontId="20" fillId="0" borderId="0" xfId="0" applyNumberFormat="1" applyFont="1"/>
    <xf numFmtId="0" fontId="10" fillId="0" borderId="0" xfId="0" applyNumberFormat="1" applyFont="1" applyAlignment="1">
      <alignment horizontal="left"/>
    </xf>
    <xf numFmtId="0" fontId="25" fillId="0" borderId="0" xfId="0" applyNumberFormat="1" applyFont="1"/>
    <xf numFmtId="0" fontId="26" fillId="0" borderId="0" xfId="0" applyNumberFormat="1" applyFont="1"/>
    <xf numFmtId="0" fontId="28" fillId="0" borderId="0" xfId="0" applyNumberFormat="1" applyFont="1"/>
    <xf numFmtId="1" fontId="28" fillId="0" borderId="0" xfId="0" applyFont="1"/>
    <xf numFmtId="0" fontId="26" fillId="0" borderId="0" xfId="0" quotePrefix="1" applyNumberFormat="1" applyFont="1" applyAlignment="1">
      <alignment horizontal="center"/>
    </xf>
    <xf numFmtId="0" fontId="5" fillId="0" borderId="0" xfId="0" applyNumberFormat="1" applyFont="1"/>
    <xf numFmtId="0" fontId="5" fillId="0" borderId="0" xfId="0" applyNumberFormat="1" applyFont="1" applyAlignment="1">
      <alignment horizontal="center"/>
    </xf>
    <xf numFmtId="1" fontId="30" fillId="0" borderId="0" xfId="0" applyFont="1"/>
    <xf numFmtId="0" fontId="10" fillId="0" borderId="1" xfId="0" applyNumberFormat="1" applyFont="1" applyBorder="1" applyAlignment="1">
      <alignment horizontal="right" wrapText="1"/>
    </xf>
    <xf numFmtId="0" fontId="7" fillId="6" borderId="2" xfId="0" applyNumberFormat="1" applyFont="1" applyFill="1" applyBorder="1" applyAlignment="1">
      <alignment horizontal="center" wrapText="1"/>
    </xf>
    <xf numFmtId="0" fontId="23" fillId="0" borderId="1" xfId="0" applyNumberFormat="1" applyFont="1" applyBorder="1" applyAlignment="1">
      <alignment horizontal="right" wrapText="1"/>
    </xf>
    <xf numFmtId="0" fontId="7" fillId="7" borderId="2" xfId="0" applyNumberFormat="1" applyFont="1" applyFill="1" applyBorder="1" applyAlignment="1">
      <alignment horizontal="center" wrapText="1"/>
    </xf>
    <xf numFmtId="0" fontId="3" fillId="0" borderId="0" xfId="0" applyNumberFormat="1" applyFont="1" applyAlignment="1">
      <alignment horizontal="center"/>
    </xf>
    <xf numFmtId="0" fontId="3" fillId="0" borderId="0" xfId="0" applyNumberFormat="1" applyFont="1"/>
    <xf numFmtId="37" fontId="26" fillId="0" borderId="0" xfId="0" applyNumberFormat="1" applyFont="1"/>
    <xf numFmtId="0" fontId="5" fillId="0" borderId="0" xfId="0" quotePrefix="1" applyNumberFormat="1" applyFont="1" applyAlignment="1">
      <alignment horizontal="center"/>
    </xf>
    <xf numFmtId="37" fontId="31" fillId="6" borderId="3" xfId="0" applyNumberFormat="1" applyFont="1" applyFill="1" applyBorder="1"/>
    <xf numFmtId="37" fontId="26" fillId="6" borderId="3" xfId="0" applyNumberFormat="1" applyFont="1" applyFill="1" applyBorder="1"/>
    <xf numFmtId="37" fontId="27" fillId="0" borderId="0" xfId="0" applyNumberFormat="1" applyFont="1"/>
    <xf numFmtId="37" fontId="26" fillId="6" borderId="4" xfId="0" applyNumberFormat="1" applyFont="1" applyFill="1" applyBorder="1"/>
    <xf numFmtId="3" fontId="26" fillId="0" borderId="5" xfId="0" applyNumberFormat="1" applyFont="1" applyBorder="1"/>
    <xf numFmtId="3" fontId="26" fillId="6" borderId="0" xfId="0" applyNumberFormat="1" applyFont="1" applyFill="1"/>
    <xf numFmtId="39" fontId="26" fillId="0" borderId="0" xfId="0" applyNumberFormat="1" applyFont="1"/>
    <xf numFmtId="3" fontId="26" fillId="0" borderId="0" xfId="0" applyNumberFormat="1" applyFont="1"/>
    <xf numFmtId="3" fontId="26" fillId="6" borderId="4" xfId="0" applyNumberFormat="1" applyFont="1" applyFill="1" applyBorder="1"/>
    <xf numFmtId="39" fontId="32" fillId="6" borderId="4" xfId="0" applyNumberFormat="1" applyFont="1" applyFill="1" applyBorder="1"/>
    <xf numFmtId="1" fontId="26" fillId="0" borderId="0" xfId="0" applyFont="1"/>
    <xf numFmtId="1" fontId="31" fillId="6" borderId="3" xfId="0" applyFont="1" applyFill="1" applyBorder="1"/>
    <xf numFmtId="3" fontId="26" fillId="6" borderId="6" xfId="0" applyNumberFormat="1" applyFont="1" applyFill="1" applyBorder="1"/>
    <xf numFmtId="2" fontId="26" fillId="0" borderId="0" xfId="0" applyNumberFormat="1" applyFont="1"/>
    <xf numFmtId="0" fontId="33" fillId="8" borderId="0" xfId="0" applyNumberFormat="1" applyFont="1" applyFill="1"/>
    <xf numFmtId="1" fontId="11" fillId="8" borderId="0" xfId="0" applyFont="1" applyFill="1"/>
    <xf numFmtId="0" fontId="51" fillId="0" borderId="0" xfId="0" applyNumberFormat="1" applyFont="1"/>
    <xf numFmtId="0" fontId="7" fillId="4" borderId="2" xfId="0" applyNumberFormat="1" applyFont="1" applyFill="1" applyBorder="1" applyAlignment="1">
      <alignment horizontal="center" wrapText="1"/>
    </xf>
    <xf numFmtId="0" fontId="7" fillId="5" borderId="2" xfId="0" applyNumberFormat="1" applyFont="1" applyFill="1" applyBorder="1" applyAlignment="1">
      <alignment horizontal="center" wrapText="1"/>
    </xf>
    <xf numFmtId="37" fontId="31" fillId="4" borderId="3" xfId="0" applyNumberFormat="1" applyFont="1" applyFill="1" applyBorder="1"/>
    <xf numFmtId="37" fontId="26" fillId="4" borderId="3" xfId="0" applyNumberFormat="1" applyFont="1" applyFill="1" applyBorder="1"/>
    <xf numFmtId="37" fontId="26" fillId="4" borderId="4" xfId="0" applyNumberFormat="1" applyFont="1" applyFill="1" applyBorder="1"/>
    <xf numFmtId="3" fontId="26" fillId="4" borderId="0" xfId="0" applyNumberFormat="1" applyFont="1" applyFill="1"/>
    <xf numFmtId="3" fontId="26" fillId="4" borderId="4" xfId="0" applyNumberFormat="1" applyFont="1" applyFill="1" applyBorder="1"/>
    <xf numFmtId="39" fontId="32" fillId="4" borderId="4" xfId="0" applyNumberFormat="1" applyFont="1" applyFill="1" applyBorder="1"/>
    <xf numFmtId="1" fontId="31" fillId="4" borderId="3" xfId="0" applyFont="1" applyFill="1" applyBorder="1"/>
    <xf numFmtId="3" fontId="26" fillId="4" borderId="6" xfId="0" applyNumberFormat="1" applyFont="1" applyFill="1" applyBorder="1"/>
    <xf numFmtId="37" fontId="14" fillId="4" borderId="3" xfId="0" applyNumberFormat="1" applyFont="1" applyFill="1" applyBorder="1"/>
    <xf numFmtId="37" fontId="6" fillId="4" borderId="3" xfId="0" applyNumberFormat="1" applyFont="1" applyFill="1" applyBorder="1"/>
    <xf numFmtId="37" fontId="4" fillId="0" borderId="0" xfId="0" applyNumberFormat="1" applyFont="1"/>
    <xf numFmtId="37" fontId="6" fillId="4" borderId="4" xfId="0" applyNumberFormat="1" applyFont="1" applyFill="1" applyBorder="1"/>
    <xf numFmtId="37" fontId="17" fillId="4" borderId="4" xfId="0" applyNumberFormat="1" applyFont="1" applyFill="1" applyBorder="1"/>
    <xf numFmtId="39" fontId="6" fillId="0" borderId="0" xfId="0" applyNumberFormat="1" applyFont="1"/>
    <xf numFmtId="37" fontId="6" fillId="0" borderId="3" xfId="0" applyNumberFormat="1" applyFont="1" applyBorder="1"/>
    <xf numFmtId="3" fontId="6" fillId="0" borderId="5" xfId="0" applyNumberFormat="1" applyFont="1" applyBorder="1"/>
    <xf numFmtId="3" fontId="6" fillId="4" borderId="0" xfId="0" applyNumberFormat="1" applyFont="1" applyFill="1"/>
    <xf numFmtId="3" fontId="6" fillId="0" borderId="0" xfId="0" applyNumberFormat="1" applyFont="1"/>
    <xf numFmtId="3" fontId="6" fillId="4" borderId="4" xfId="0" applyNumberFormat="1" applyFont="1" applyFill="1" applyBorder="1"/>
    <xf numFmtId="39" fontId="21" fillId="4" borderId="4" xfId="0" applyNumberFormat="1" applyFont="1" applyFill="1" applyBorder="1"/>
    <xf numFmtId="1" fontId="14" fillId="4" borderId="3" xfId="0" applyFont="1" applyFill="1" applyBorder="1"/>
    <xf numFmtId="3" fontId="6" fillId="4" borderId="6" xfId="0" applyNumberFormat="1" applyFont="1" applyFill="1" applyBorder="1"/>
    <xf numFmtId="2" fontId="6" fillId="0" borderId="0" xfId="0" applyNumberFormat="1" applyFont="1"/>
    <xf numFmtId="0" fontId="35" fillId="0" borderId="1" xfId="0" applyNumberFormat="1" applyFont="1" applyBorder="1" applyAlignment="1">
      <alignment horizontal="right" wrapText="1"/>
    </xf>
    <xf numFmtId="0" fontId="7" fillId="9" borderId="2" xfId="0" applyNumberFormat="1" applyFont="1" applyFill="1" applyBorder="1" applyAlignment="1">
      <alignment horizontal="center" wrapText="1"/>
    </xf>
    <xf numFmtId="37" fontId="24" fillId="0" borderId="0" xfId="0" applyNumberFormat="1" applyFont="1"/>
    <xf numFmtId="0" fontId="52" fillId="0" borderId="0" xfId="0" applyNumberFormat="1" applyFont="1" applyAlignment="1">
      <alignment horizontal="center"/>
    </xf>
    <xf numFmtId="0" fontId="53" fillId="0" borderId="0" xfId="0" applyNumberFormat="1" applyFont="1"/>
    <xf numFmtId="0" fontId="36" fillId="0" borderId="0" xfId="0" applyNumberFormat="1" applyFont="1"/>
    <xf numFmtId="1" fontId="36" fillId="0" borderId="0" xfId="0" applyFont="1"/>
    <xf numFmtId="0" fontId="38" fillId="8" borderId="0" xfId="0" applyNumberFormat="1" applyFont="1" applyFill="1"/>
    <xf numFmtId="1" fontId="36" fillId="8" borderId="0" xfId="0" applyFont="1" applyFill="1"/>
    <xf numFmtId="0" fontId="36" fillId="0" borderId="0" xfId="0" quotePrefix="1" applyNumberFormat="1" applyFont="1" applyAlignment="1">
      <alignment horizontal="left"/>
    </xf>
    <xf numFmtId="0" fontId="54" fillId="0" borderId="0" xfId="0" applyNumberFormat="1" applyFont="1"/>
    <xf numFmtId="0" fontId="29" fillId="0" borderId="0" xfId="0" applyNumberFormat="1" applyFont="1" applyAlignment="1">
      <alignment horizontal="center"/>
    </xf>
    <xf numFmtId="0" fontId="7" fillId="10" borderId="2" xfId="0" applyNumberFormat="1" applyFont="1" applyFill="1" applyBorder="1" applyAlignment="1">
      <alignment horizontal="center" wrapText="1"/>
    </xf>
    <xf numFmtId="0" fontId="23" fillId="0" borderId="0" xfId="0" applyNumberFormat="1" applyFont="1" applyAlignment="1" applyProtection="1">
      <alignment horizontal="centerContinuous"/>
      <protection locked="0"/>
    </xf>
    <xf numFmtId="0" fontId="28" fillId="0" borderId="7" xfId="0" applyNumberFormat="1" applyFont="1" applyBorder="1" applyAlignment="1">
      <alignment horizontal="right"/>
    </xf>
    <xf numFmtId="0" fontId="7" fillId="6" borderId="7" xfId="0" applyNumberFormat="1" applyFont="1" applyFill="1" applyBorder="1" applyAlignment="1">
      <alignment horizontal="center" wrapText="1"/>
    </xf>
    <xf numFmtId="0" fontId="22" fillId="0" borderId="7" xfId="0" applyNumberFormat="1" applyFont="1" applyBorder="1" applyAlignment="1">
      <alignment horizontal="right" wrapText="1"/>
    </xf>
    <xf numFmtId="0" fontId="7" fillId="10" borderId="7" xfId="0" applyNumberFormat="1" applyFont="1" applyFill="1" applyBorder="1" applyAlignment="1">
      <alignment horizontal="center" wrapText="1"/>
    </xf>
    <xf numFmtId="0" fontId="28" fillId="2" borderId="0" xfId="0" applyNumberFormat="1" applyFont="1" applyFill="1"/>
    <xf numFmtId="0" fontId="22" fillId="0" borderId="0" xfId="0" applyNumberFormat="1" applyFont="1"/>
    <xf numFmtId="37" fontId="28" fillId="0" borderId="0" xfId="0" applyNumberFormat="1" applyFont="1"/>
    <xf numFmtId="37" fontId="28" fillId="10" borderId="4" xfId="0" applyNumberFormat="1" applyFont="1" applyFill="1" applyBorder="1" applyProtection="1">
      <protection locked="0"/>
    </xf>
    <xf numFmtId="0" fontId="28" fillId="0" borderId="0" xfId="0" quotePrefix="1" applyNumberFormat="1" applyFont="1" applyAlignment="1">
      <alignment horizontal="center"/>
    </xf>
    <xf numFmtId="0" fontId="28" fillId="0" borderId="0" xfId="0" applyNumberFormat="1" applyFont="1" applyAlignment="1">
      <alignment horizontal="center"/>
    </xf>
    <xf numFmtId="37" fontId="43" fillId="6" borderId="3" xfId="0" applyNumberFormat="1" applyFont="1" applyFill="1" applyBorder="1"/>
    <xf numFmtId="37" fontId="28" fillId="6" borderId="3" xfId="0" applyNumberFormat="1" applyFont="1" applyFill="1" applyBorder="1"/>
    <xf numFmtId="37" fontId="22" fillId="0" borderId="0" xfId="0" applyNumberFormat="1" applyFont="1"/>
    <xf numFmtId="37" fontId="25" fillId="10" borderId="3" xfId="0" applyNumberFormat="1" applyFont="1" applyFill="1" applyBorder="1" applyProtection="1">
      <protection locked="0"/>
    </xf>
    <xf numFmtId="37" fontId="28" fillId="6" borderId="4" xfId="0" applyNumberFormat="1" applyFont="1" applyFill="1" applyBorder="1"/>
    <xf numFmtId="37" fontId="25" fillId="0" borderId="0" xfId="0" applyNumberFormat="1" applyFont="1"/>
    <xf numFmtId="37" fontId="55" fillId="10" borderId="4" xfId="0" applyNumberFormat="1" applyFont="1" applyFill="1" applyBorder="1" applyProtection="1">
      <protection locked="0"/>
    </xf>
    <xf numFmtId="0" fontId="56" fillId="0" borderId="0" xfId="0" applyNumberFormat="1" applyFont="1" applyAlignment="1">
      <alignment horizontal="center"/>
    </xf>
    <xf numFmtId="0" fontId="57" fillId="0" borderId="0" xfId="0" applyNumberFormat="1" applyFont="1"/>
    <xf numFmtId="3" fontId="28" fillId="10" borderId="3" xfId="0" applyNumberFormat="1" applyFont="1" applyFill="1" applyBorder="1" applyProtection="1">
      <protection locked="0"/>
    </xf>
    <xf numFmtId="3" fontId="28" fillId="0" borderId="5" xfId="0" applyNumberFormat="1" applyFont="1" applyBorder="1"/>
    <xf numFmtId="3" fontId="28" fillId="6" borderId="0" xfId="0" applyNumberFormat="1" applyFont="1" applyFill="1"/>
    <xf numFmtId="39" fontId="28" fillId="0" borderId="0" xfId="0" applyNumberFormat="1" applyFont="1"/>
    <xf numFmtId="3" fontId="28" fillId="0" borderId="0" xfId="0" applyNumberFormat="1" applyFont="1"/>
    <xf numFmtId="3" fontId="28" fillId="6" borderId="4" xfId="0" applyNumberFormat="1" applyFont="1" applyFill="1" applyBorder="1"/>
    <xf numFmtId="39" fontId="45" fillId="6" borderId="4" xfId="0" applyNumberFormat="1" applyFont="1" applyFill="1" applyBorder="1"/>
    <xf numFmtId="1" fontId="43" fillId="6" borderId="3" xfId="0" applyFont="1" applyFill="1" applyBorder="1"/>
    <xf numFmtId="3" fontId="28" fillId="6" borderId="8" xfId="0" applyNumberFormat="1" applyFont="1" applyFill="1" applyBorder="1"/>
    <xf numFmtId="3" fontId="28" fillId="6" borderId="9" xfId="0" applyNumberFormat="1" applyFont="1" applyFill="1" applyBorder="1"/>
    <xf numFmtId="37" fontId="26" fillId="10" borderId="4" xfId="0" applyNumberFormat="1" applyFont="1" applyFill="1" applyBorder="1" applyProtection="1">
      <protection locked="0"/>
    </xf>
    <xf numFmtId="37" fontId="24" fillId="10" borderId="3" xfId="0" applyNumberFormat="1" applyFont="1" applyFill="1" applyBorder="1" applyProtection="1">
      <protection locked="0"/>
    </xf>
    <xf numFmtId="3" fontId="26" fillId="10" borderId="3" xfId="0" applyNumberFormat="1" applyFont="1" applyFill="1" applyBorder="1" applyProtection="1">
      <protection locked="0"/>
    </xf>
    <xf numFmtId="37" fontId="26" fillId="9" borderId="4" xfId="0" applyNumberFormat="1" applyFont="1" applyFill="1" applyBorder="1" applyProtection="1">
      <protection locked="0"/>
    </xf>
    <xf numFmtId="37" fontId="24" fillId="9" borderId="3" xfId="0" applyNumberFormat="1" applyFont="1" applyFill="1" applyBorder="1" applyProtection="1">
      <protection locked="0"/>
    </xf>
    <xf numFmtId="37" fontId="58" fillId="9" borderId="4" xfId="0" applyNumberFormat="1" applyFont="1" applyFill="1" applyBorder="1" applyProtection="1">
      <protection locked="0"/>
    </xf>
    <xf numFmtId="3" fontId="26" fillId="9" borderId="3" xfId="0" applyNumberFormat="1" applyFont="1" applyFill="1" applyBorder="1" applyProtection="1">
      <protection locked="0"/>
    </xf>
    <xf numFmtId="37" fontId="26" fillId="7" borderId="4" xfId="0" applyNumberFormat="1" applyFont="1" applyFill="1" applyBorder="1" applyProtection="1">
      <protection locked="0"/>
    </xf>
    <xf numFmtId="37" fontId="24" fillId="7" borderId="3" xfId="0" applyNumberFormat="1" applyFont="1" applyFill="1" applyBorder="1" applyProtection="1">
      <protection locked="0"/>
    </xf>
    <xf numFmtId="3" fontId="26" fillId="7" borderId="3" xfId="0" applyNumberFormat="1" applyFont="1" applyFill="1" applyBorder="1" applyProtection="1">
      <protection locked="0"/>
    </xf>
    <xf numFmtId="0" fontId="10" fillId="0" borderId="0" xfId="0" applyNumberFormat="1" applyFont="1" applyAlignment="1" applyProtection="1">
      <alignment horizontal="centerContinuous"/>
      <protection locked="0"/>
    </xf>
    <xf numFmtId="0" fontId="23" fillId="0" borderId="0" xfId="0" applyNumberFormat="1" applyFont="1" applyAlignment="1" applyProtection="1">
      <alignment horizontal="left"/>
      <protection locked="0"/>
    </xf>
    <xf numFmtId="37" fontId="6" fillId="5" borderId="4" xfId="0" applyNumberFormat="1" applyFont="1" applyFill="1" applyBorder="1" applyProtection="1">
      <protection locked="0"/>
    </xf>
    <xf numFmtId="37" fontId="17" fillId="5" borderId="3" xfId="0" applyNumberFormat="1" applyFont="1" applyFill="1" applyBorder="1" applyProtection="1">
      <protection locked="0"/>
    </xf>
    <xf numFmtId="37" fontId="14" fillId="5" borderId="4" xfId="0" applyNumberFormat="1" applyFont="1" applyFill="1" applyBorder="1" applyProtection="1">
      <protection locked="0"/>
    </xf>
    <xf numFmtId="3" fontId="6" fillId="5" borderId="3" xfId="0" applyNumberFormat="1" applyFont="1" applyFill="1" applyBorder="1" applyProtection="1">
      <protection locked="0"/>
    </xf>
    <xf numFmtId="37" fontId="34" fillId="5" borderId="3" xfId="0" applyNumberFormat="1" applyFont="1" applyFill="1" applyBorder="1" applyProtection="1">
      <protection locked="0"/>
    </xf>
    <xf numFmtId="0" fontId="6" fillId="0" borderId="0" xfId="1" applyNumberFormat="1" applyAlignment="1">
      <alignment horizontal="center"/>
    </xf>
    <xf numFmtId="0" fontId="26" fillId="0" borderId="0" xfId="1" applyNumberFormat="1" applyFont="1"/>
    <xf numFmtId="0" fontId="6" fillId="0" borderId="0" xfId="1" applyNumberFormat="1"/>
    <xf numFmtId="1" fontId="6" fillId="0" borderId="0" xfId="1"/>
    <xf numFmtId="1" fontId="13" fillId="0" borderId="0" xfId="1" applyFont="1" applyAlignment="1">
      <alignment horizontal="centerContinuous"/>
    </xf>
    <xf numFmtId="0" fontId="6" fillId="0" borderId="0" xfId="1" applyNumberFormat="1" applyAlignment="1">
      <alignment horizontal="centerContinuous"/>
    </xf>
    <xf numFmtId="0" fontId="13" fillId="0" borderId="0" xfId="1" applyNumberFormat="1" applyFont="1" applyAlignment="1" applyProtection="1">
      <alignment horizontal="centerContinuous"/>
      <protection locked="0"/>
    </xf>
    <xf numFmtId="0" fontId="7" fillId="0" borderId="0" xfId="1" applyNumberFormat="1" applyFont="1" applyAlignment="1">
      <alignment horizontal="centerContinuous"/>
    </xf>
    <xf numFmtId="0" fontId="26" fillId="0" borderId="0" xfId="1" applyNumberFormat="1" applyFont="1" applyAlignment="1">
      <alignment horizontal="center"/>
    </xf>
    <xf numFmtId="0" fontId="29" fillId="0" borderId="0" xfId="1" applyNumberFormat="1" applyFont="1" applyAlignment="1">
      <alignment horizontal="center"/>
    </xf>
    <xf numFmtId="1" fontId="30" fillId="0" borderId="0" xfId="1" applyFont="1"/>
    <xf numFmtId="1" fontId="16" fillId="0" borderId="0" xfId="1" applyFont="1"/>
    <xf numFmtId="0" fontId="10" fillId="0" borderId="7" xfId="1" applyNumberFormat="1" applyFont="1" applyBorder="1" applyAlignment="1">
      <alignment horizontal="right"/>
    </xf>
    <xf numFmtId="0" fontId="7" fillId="6" borderId="7" xfId="1" applyNumberFormat="1" applyFont="1" applyFill="1" applyBorder="1" applyAlignment="1">
      <alignment horizontal="center" wrapText="1"/>
    </xf>
    <xf numFmtId="0" fontId="12" fillId="0" borderId="7" xfId="1" applyNumberFormat="1" applyFont="1" applyBorder="1" applyAlignment="1">
      <alignment horizontal="right" wrapText="1"/>
    </xf>
    <xf numFmtId="0" fontId="7" fillId="10" borderId="7" xfId="1" applyNumberFormat="1" applyFont="1" applyFill="1" applyBorder="1" applyAlignment="1">
      <alignment horizontal="center" wrapText="1"/>
    </xf>
    <xf numFmtId="0" fontId="8" fillId="2" borderId="0" xfId="1" applyNumberFormat="1" applyFont="1" applyFill="1"/>
    <xf numFmtId="0" fontId="7" fillId="2" borderId="0" xfId="1" applyNumberFormat="1" applyFont="1" applyFill="1"/>
    <xf numFmtId="0" fontId="6" fillId="2" borderId="0" xfId="1" applyNumberFormat="1" applyFill="1"/>
    <xf numFmtId="0" fontId="10" fillId="2" borderId="0" xfId="1" applyNumberFormat="1" applyFont="1" applyFill="1"/>
    <xf numFmtId="0" fontId="7" fillId="0" borderId="0" xfId="1" applyNumberFormat="1" applyFont="1"/>
    <xf numFmtId="0" fontId="9" fillId="0" borderId="0" xfId="1" applyNumberFormat="1" applyFont="1"/>
    <xf numFmtId="0" fontId="27" fillId="0" borderId="0" xfId="1" applyNumberFormat="1" applyFont="1" applyAlignment="1">
      <alignment horizontal="center"/>
    </xf>
    <xf numFmtId="0" fontId="12" fillId="0" borderId="0" xfId="1" applyNumberFormat="1" applyFont="1"/>
    <xf numFmtId="37" fontId="10" fillId="0" borderId="0" xfId="1" applyNumberFormat="1" applyFont="1"/>
    <xf numFmtId="37" fontId="10" fillId="10" borderId="4" xfId="1" applyNumberFormat="1" applyFont="1" applyFill="1" applyBorder="1" applyProtection="1">
      <protection locked="0"/>
    </xf>
    <xf numFmtId="0" fontId="10" fillId="0" borderId="0" xfId="1" quotePrefix="1" applyNumberFormat="1" applyFont="1" applyAlignment="1">
      <alignment horizontal="center"/>
    </xf>
    <xf numFmtId="0" fontId="8" fillId="0" borderId="0" xfId="1" applyNumberFormat="1" applyFont="1"/>
    <xf numFmtId="0" fontId="10" fillId="0" borderId="0" xfId="1" applyNumberFormat="1" applyFont="1" applyAlignment="1">
      <alignment horizontal="center"/>
    </xf>
    <xf numFmtId="0" fontId="18" fillId="0" borderId="0" xfId="1" applyNumberFormat="1" applyFont="1"/>
    <xf numFmtId="37" fontId="43" fillId="6" borderId="3" xfId="1" applyNumberFormat="1" applyFont="1" applyFill="1" applyBorder="1"/>
    <xf numFmtId="37" fontId="10" fillId="6" borderId="3" xfId="1" applyNumberFormat="1" applyFont="1" applyFill="1" applyBorder="1"/>
    <xf numFmtId="37" fontId="12" fillId="0" borderId="0" xfId="1" applyNumberFormat="1" applyFont="1"/>
    <xf numFmtId="0" fontId="11" fillId="0" borderId="0" xfId="1" applyNumberFormat="1" applyFont="1"/>
    <xf numFmtId="37" fontId="25" fillId="10" borderId="3" xfId="1" applyNumberFormat="1" applyFont="1" applyFill="1" applyBorder="1" applyProtection="1">
      <protection locked="0"/>
    </xf>
    <xf numFmtId="37" fontId="10" fillId="6" borderId="4" xfId="1" applyNumberFormat="1" applyFont="1" applyFill="1" applyBorder="1"/>
    <xf numFmtId="37" fontId="25" fillId="0" borderId="0" xfId="1" applyNumberFormat="1" applyFont="1"/>
    <xf numFmtId="3" fontId="10" fillId="10" borderId="3" xfId="1" applyNumberFormat="1" applyFont="1" applyFill="1" applyBorder="1" applyProtection="1">
      <protection locked="0"/>
    </xf>
    <xf numFmtId="3" fontId="10" fillId="0" borderId="5" xfId="1" applyNumberFormat="1" applyFont="1" applyBorder="1"/>
    <xf numFmtId="3" fontId="10" fillId="6" borderId="0" xfId="1" applyNumberFormat="1" applyFont="1" applyFill="1"/>
    <xf numFmtId="0" fontId="20" fillId="0" borderId="0" xfId="1" applyNumberFormat="1" applyFont="1"/>
    <xf numFmtId="39" fontId="10" fillId="0" borderId="0" xfId="1" applyNumberFormat="1" applyFont="1"/>
    <xf numFmtId="3" fontId="10" fillId="0" borderId="0" xfId="1" applyNumberFormat="1" applyFont="1"/>
    <xf numFmtId="3" fontId="10" fillId="6" borderId="4" xfId="1" applyNumberFormat="1" applyFont="1" applyFill="1" applyBorder="1"/>
    <xf numFmtId="0" fontId="10" fillId="0" borderId="0" xfId="1" applyNumberFormat="1" applyFont="1"/>
    <xf numFmtId="39" fontId="45" fillId="6" borderId="4" xfId="1" applyNumberFormat="1" applyFont="1" applyFill="1" applyBorder="1"/>
    <xf numFmtId="1" fontId="10" fillId="0" borderId="0" xfId="1" applyFont="1"/>
    <xf numFmtId="1" fontId="43" fillId="6" borderId="3" xfId="1" applyFont="1" applyFill="1" applyBorder="1"/>
    <xf numFmtId="3" fontId="10" fillId="6" borderId="8" xfId="1" applyNumberFormat="1" applyFont="1" applyFill="1" applyBorder="1"/>
    <xf numFmtId="37" fontId="26" fillId="0" borderId="0" xfId="1" applyNumberFormat="1" applyFont="1"/>
    <xf numFmtId="3" fontId="10" fillId="6" borderId="9" xfId="1" applyNumberFormat="1" applyFont="1" applyFill="1" applyBorder="1"/>
    <xf numFmtId="3" fontId="26" fillId="0" borderId="0" xfId="1" applyNumberFormat="1" applyFont="1"/>
    <xf numFmtId="0" fontId="26" fillId="0" borderId="0" xfId="1" quotePrefix="1" applyNumberFormat="1" applyFont="1" applyAlignment="1">
      <alignment horizontal="center"/>
    </xf>
    <xf numFmtId="0" fontId="12" fillId="3" borderId="0" xfId="1" applyNumberFormat="1" applyFont="1" applyFill="1"/>
    <xf numFmtId="1" fontId="11" fillId="0" borderId="0" xfId="1" applyFont="1"/>
    <xf numFmtId="0" fontId="33" fillId="8" borderId="0" xfId="1" applyNumberFormat="1" applyFont="1" applyFill="1"/>
    <xf numFmtId="1" fontId="11" fillId="8" borderId="0" xfId="1" applyFont="1" applyFill="1"/>
    <xf numFmtId="0" fontId="11" fillId="0" borderId="0" xfId="1" quotePrefix="1" applyNumberFormat="1" applyFont="1" applyAlignment="1">
      <alignment horizontal="left"/>
    </xf>
    <xf numFmtId="0" fontId="54" fillId="0" borderId="0" xfId="1" applyNumberFormat="1" applyFont="1"/>
    <xf numFmtId="0" fontId="49" fillId="0" borderId="0" xfId="1" applyNumberFormat="1" applyFont="1"/>
    <xf numFmtId="0" fontId="49" fillId="0" borderId="0" xfId="1" quotePrefix="1" applyNumberFormat="1" applyFont="1"/>
    <xf numFmtId="1" fontId="9" fillId="0" borderId="0" xfId="1" applyFont="1"/>
    <xf numFmtId="0" fontId="29" fillId="0" borderId="0" xfId="0" applyNumberFormat="1" applyFont="1" applyAlignment="1" applyProtection="1">
      <alignment horizontal="center"/>
      <protection locked="0"/>
    </xf>
    <xf numFmtId="0" fontId="6" fillId="0" borderId="0" xfId="0" applyNumberFormat="1" applyFont="1" applyAlignment="1" applyProtection="1">
      <alignment horizontal="center"/>
      <protection locked="0"/>
    </xf>
    <xf numFmtId="0" fontId="26" fillId="0" borderId="0" xfId="0" applyNumberFormat="1" applyFont="1" applyProtection="1">
      <protection locked="0"/>
    </xf>
    <xf numFmtId="0" fontId="6" fillId="0" borderId="0" xfId="0" applyNumberFormat="1" applyFont="1" applyProtection="1">
      <protection locked="0"/>
    </xf>
    <xf numFmtId="1" fontId="6" fillId="0" borderId="0" xfId="0" applyFont="1" applyProtection="1">
      <protection locked="0"/>
    </xf>
    <xf numFmtId="1" fontId="13" fillId="0" borderId="0" xfId="0" applyFont="1" applyAlignment="1" applyProtection="1">
      <alignment horizontal="centerContinuous"/>
      <protection locked="0"/>
    </xf>
    <xf numFmtId="0" fontId="6" fillId="0" borderId="0" xfId="0" applyNumberFormat="1" applyFont="1" applyAlignment="1" applyProtection="1">
      <alignment horizontal="centerContinuous"/>
      <protection locked="0"/>
    </xf>
    <xf numFmtId="0" fontId="13" fillId="0" borderId="0" xfId="0" applyNumberFormat="1" applyFont="1" applyAlignment="1" applyProtection="1">
      <alignment horizontal="centerContinuous"/>
      <protection locked="0"/>
    </xf>
    <xf numFmtId="0" fontId="7" fillId="0" borderId="0" xfId="0" applyNumberFormat="1" applyFont="1" applyAlignment="1" applyProtection="1">
      <alignment horizontal="centerContinuous"/>
      <protection locked="0"/>
    </xf>
    <xf numFmtId="0" fontId="26" fillId="0" borderId="0" xfId="0" applyNumberFormat="1" applyFont="1" applyAlignment="1" applyProtection="1">
      <alignment horizontal="center"/>
      <protection locked="0"/>
    </xf>
    <xf numFmtId="0" fontId="59" fillId="0" borderId="0" xfId="0" applyNumberFormat="1" applyFont="1" applyAlignment="1">
      <alignment horizontal="right"/>
    </xf>
    <xf numFmtId="0" fontId="51" fillId="0" borderId="11" xfId="0" applyNumberFormat="1" applyFont="1" applyBorder="1" applyAlignment="1">
      <alignment wrapText="1"/>
    </xf>
    <xf numFmtId="0" fontId="51" fillId="0" borderId="0" xfId="0" applyNumberFormat="1" applyFont="1" applyAlignment="1">
      <alignment wrapText="1"/>
    </xf>
    <xf numFmtId="0" fontId="60" fillId="0" borderId="0" xfId="0" applyNumberFormat="1" applyFont="1" applyAlignment="1">
      <alignment horizontal="right" wrapText="1"/>
    </xf>
    <xf numFmtId="0" fontId="10" fillId="0" borderId="0" xfId="0" applyNumberFormat="1" applyFont="1" applyAlignment="1">
      <alignment wrapText="1"/>
    </xf>
    <xf numFmtId="0" fontId="7" fillId="0" borderId="0" xfId="0" applyNumberFormat="1" applyFont="1" applyProtection="1">
      <protection locked="0"/>
    </xf>
    <xf numFmtId="0" fontId="26" fillId="0" borderId="0" xfId="0" applyNumberFormat="1" applyFont="1" applyAlignment="1">
      <alignment horizontal="center"/>
    </xf>
    <xf numFmtId="0" fontId="9" fillId="0" borderId="0" xfId="0" applyNumberFormat="1" applyFont="1" applyProtection="1">
      <protection locked="0"/>
    </xf>
    <xf numFmtId="0" fontId="27" fillId="0" borderId="0" xfId="0" applyNumberFormat="1" applyFont="1" applyAlignment="1">
      <alignment horizontal="center"/>
    </xf>
    <xf numFmtId="0" fontId="12" fillId="0" borderId="0" xfId="0" applyNumberFormat="1" applyFont="1"/>
    <xf numFmtId="0" fontId="26" fillId="0" borderId="0" xfId="0" applyNumberFormat="1" applyFont="1" applyAlignment="1">
      <alignment wrapText="1"/>
    </xf>
    <xf numFmtId="37" fontId="10" fillId="0" borderId="0" xfId="0" applyNumberFormat="1" applyFont="1"/>
    <xf numFmtId="37" fontId="10" fillId="0" borderId="0" xfId="0" applyNumberFormat="1" applyFont="1" applyProtection="1">
      <protection locked="0"/>
    </xf>
    <xf numFmtId="37" fontId="10" fillId="10" borderId="12" xfId="0" applyNumberFormat="1" applyFont="1" applyFill="1" applyBorder="1" applyProtection="1">
      <protection locked="0"/>
    </xf>
    <xf numFmtId="0" fontId="10" fillId="0" borderId="0" xfId="0" quotePrefix="1" applyNumberFormat="1" applyFont="1" applyAlignment="1">
      <alignment horizontal="center"/>
    </xf>
    <xf numFmtId="0" fontId="10" fillId="0" borderId="0" xfId="0" applyNumberFormat="1" applyFont="1" applyAlignment="1" applyProtection="1">
      <alignment horizontal="center"/>
      <protection locked="0"/>
    </xf>
    <xf numFmtId="0" fontId="18" fillId="0" borderId="0" xfId="0" applyNumberFormat="1" applyFont="1" applyAlignment="1">
      <alignment horizontal="left" indent="1"/>
    </xf>
    <xf numFmtId="37" fontId="51" fillId="6" borderId="3" xfId="0" applyNumberFormat="1" applyFont="1" applyFill="1" applyBorder="1"/>
    <xf numFmtId="37" fontId="10" fillId="6" borderId="3" xfId="0" applyNumberFormat="1" applyFont="1" applyFill="1" applyBorder="1"/>
    <xf numFmtId="0" fontId="18" fillId="0" borderId="0" xfId="0" applyNumberFormat="1" applyFont="1" applyAlignment="1">
      <alignment horizontal="left" wrapText="1" indent="1"/>
    </xf>
    <xf numFmtId="37" fontId="25" fillId="10" borderId="12" xfId="0" applyNumberFormat="1" applyFont="1" applyFill="1" applyBorder="1" applyProtection="1">
      <protection locked="0"/>
    </xf>
    <xf numFmtId="37" fontId="10" fillId="6" borderId="4" xfId="0" applyNumberFormat="1" applyFont="1" applyFill="1" applyBorder="1"/>
    <xf numFmtId="0" fontId="10" fillId="0" borderId="0" xfId="0" quotePrefix="1" applyNumberFormat="1" applyFont="1" applyAlignment="1" applyProtection="1">
      <alignment horizontal="center"/>
      <protection locked="0"/>
    </xf>
    <xf numFmtId="0" fontId="26" fillId="0" borderId="0" xfId="0" applyNumberFormat="1" applyFont="1" applyAlignment="1">
      <alignment vertical="center"/>
    </xf>
    <xf numFmtId="0" fontId="50" fillId="0" borderId="0" xfId="0" applyNumberFormat="1" applyFont="1" applyAlignment="1">
      <alignment wrapText="1"/>
    </xf>
    <xf numFmtId="164" fontId="10" fillId="11" borderId="3" xfId="0" applyNumberFormat="1" applyFont="1" applyFill="1" applyBorder="1"/>
    <xf numFmtId="164" fontId="10" fillId="0" borderId="0" xfId="0" applyNumberFormat="1" applyFont="1"/>
    <xf numFmtId="0" fontId="26" fillId="0" borderId="0" xfId="0" applyNumberFormat="1" applyFont="1" applyAlignment="1">
      <alignment horizontal="left" wrapText="1" indent="1"/>
    </xf>
    <xf numFmtId="38" fontId="25" fillId="10" borderId="12" xfId="0" applyNumberFormat="1" applyFont="1" applyFill="1" applyBorder="1" applyProtection="1">
      <protection locked="0"/>
    </xf>
    <xf numFmtId="165" fontId="10" fillId="11" borderId="3" xfId="0" applyNumberFormat="1" applyFont="1" applyFill="1" applyBorder="1"/>
    <xf numFmtId="0" fontId="10" fillId="0" borderId="0" xfId="0" applyNumberFormat="1" applyFont="1" applyAlignment="1">
      <alignment horizontal="center"/>
    </xf>
    <xf numFmtId="38" fontId="25" fillId="0" borderId="0" xfId="0" applyNumberFormat="1" applyFont="1"/>
    <xf numFmtId="165" fontId="10" fillId="0" borderId="0" xfId="0" applyNumberFormat="1" applyFont="1"/>
    <xf numFmtId="0" fontId="18" fillId="0" borderId="0" xfId="0" applyNumberFormat="1" applyFont="1" applyAlignment="1">
      <alignment horizontal="left" wrapText="1" indent="2"/>
    </xf>
    <xf numFmtId="165" fontId="10" fillId="6" borderId="4" xfId="0" applyNumberFormat="1" applyFont="1" applyFill="1" applyBorder="1"/>
    <xf numFmtId="39" fontId="10" fillId="0" borderId="0" xfId="0" applyNumberFormat="1" applyFont="1"/>
    <xf numFmtId="0" fontId="10" fillId="0" borderId="0" xfId="0" applyNumberFormat="1" applyFont="1" applyProtection="1">
      <protection locked="0"/>
    </xf>
    <xf numFmtId="1" fontId="10" fillId="0" borderId="0" xfId="0" applyFont="1" applyProtection="1">
      <protection locked="0"/>
    </xf>
    <xf numFmtId="166" fontId="51" fillId="6" borderId="3" xfId="0" applyNumberFormat="1" applyFont="1" applyFill="1" applyBorder="1"/>
    <xf numFmtId="3" fontId="10" fillId="0" borderId="0" xfId="0" applyNumberFormat="1" applyFont="1"/>
    <xf numFmtId="0" fontId="26" fillId="0" borderId="0" xfId="0" applyNumberFormat="1" applyFont="1" applyAlignment="1">
      <alignment horizontal="left" indent="2"/>
    </xf>
    <xf numFmtId="37" fontId="10" fillId="6" borderId="8" xfId="0" applyNumberFormat="1" applyFont="1" applyFill="1" applyBorder="1"/>
    <xf numFmtId="3" fontId="10" fillId="6" borderId="13" xfId="0" applyNumberFormat="1" applyFont="1" applyFill="1" applyBorder="1"/>
    <xf numFmtId="3" fontId="10" fillId="6" borderId="4" xfId="0" applyNumberFormat="1" applyFont="1" applyFill="1" applyBorder="1"/>
    <xf numFmtId="37" fontId="26" fillId="0" borderId="0" xfId="0" applyNumberFormat="1" applyFont="1" applyProtection="1">
      <protection locked="0"/>
    </xf>
    <xf numFmtId="3" fontId="10" fillId="6" borderId="9" xfId="0" applyNumberFormat="1" applyFont="1" applyFill="1" applyBorder="1"/>
    <xf numFmtId="3" fontId="26" fillId="0" borderId="0" xfId="0" applyNumberFormat="1" applyFont="1" applyProtection="1">
      <protection locked="0"/>
    </xf>
    <xf numFmtId="0" fontId="26" fillId="0" borderId="0" xfId="0" quotePrefix="1" applyNumberFormat="1" applyFont="1" applyAlignment="1" applyProtection="1">
      <alignment horizontal="center"/>
      <protection locked="0"/>
    </xf>
    <xf numFmtId="0" fontId="11" fillId="0" borderId="0" xfId="0" applyNumberFormat="1" applyFont="1" applyProtection="1">
      <protection locked="0"/>
    </xf>
    <xf numFmtId="1" fontId="11" fillId="0" borderId="0" xfId="0" applyFont="1" applyProtection="1">
      <protection locked="0"/>
    </xf>
    <xf numFmtId="1" fontId="11" fillId="8" borderId="0" xfId="0" applyFont="1" applyFill="1" applyProtection="1">
      <protection locked="0"/>
    </xf>
    <xf numFmtId="0" fontId="11" fillId="0" borderId="0" xfId="0" quotePrefix="1" applyNumberFormat="1" applyFont="1" applyAlignment="1">
      <alignment horizontal="left"/>
    </xf>
    <xf numFmtId="0" fontId="49" fillId="0" borderId="0" xfId="0" applyNumberFormat="1" applyFont="1"/>
    <xf numFmtId="0" fontId="11" fillId="0" borderId="0" xfId="0" quotePrefix="1" applyNumberFormat="1" applyFont="1"/>
    <xf numFmtId="0" fontId="49" fillId="0" borderId="0" xfId="0" quotePrefix="1" applyNumberFormat="1" applyFont="1"/>
    <xf numFmtId="0" fontId="66" fillId="0" borderId="0" xfId="0" applyNumberFormat="1" applyFont="1"/>
    <xf numFmtId="1" fontId="9" fillId="0" borderId="0" xfId="0" applyFont="1" applyProtection="1">
      <protection locked="0"/>
    </xf>
    <xf numFmtId="0" fontId="12" fillId="12" borderId="0" xfId="1" applyNumberFormat="1" applyFont="1" applyFill="1"/>
    <xf numFmtId="0" fontId="10" fillId="0" borderId="0" xfId="1" applyNumberFormat="1" applyFont="1" applyAlignment="1">
      <alignment horizontal="center" wrapText="1"/>
    </xf>
    <xf numFmtId="0" fontId="42" fillId="0" borderId="16" xfId="1" applyNumberFormat="1" applyFont="1" applyBorder="1" applyAlignment="1">
      <alignment horizontal="center" wrapText="1"/>
    </xf>
    <xf numFmtId="0" fontId="71" fillId="0" borderId="0" xfId="1" applyNumberFormat="1" applyFont="1" applyAlignment="1">
      <alignment wrapText="1"/>
    </xf>
    <xf numFmtId="0" fontId="50" fillId="0" borderId="0" xfId="1" applyNumberFormat="1" applyFont="1" applyAlignment="1">
      <alignment horizontal="center" wrapText="1"/>
    </xf>
    <xf numFmtId="0" fontId="42" fillId="0" borderId="0" xfId="1" quotePrefix="1" applyNumberFormat="1" applyFont="1" applyAlignment="1">
      <alignment horizontal="center" vertical="center" wrapText="1"/>
    </xf>
    <xf numFmtId="0" fontId="42" fillId="0" borderId="0" xfId="1" applyNumberFormat="1" applyFont="1" applyAlignment="1">
      <alignment horizontal="left" vertical="center" wrapText="1"/>
    </xf>
    <xf numFmtId="42" fontId="74" fillId="7" borderId="7" xfId="1" applyNumberFormat="1" applyFont="1" applyFill="1" applyBorder="1" applyProtection="1">
      <protection locked="0"/>
    </xf>
    <xf numFmtId="42" fontId="74" fillId="0" borderId="0" xfId="1" applyNumberFormat="1" applyFont="1"/>
    <xf numFmtId="0" fontId="75" fillId="0" borderId="0" xfId="1" applyNumberFormat="1" applyFont="1" applyAlignment="1">
      <alignment horizontal="left" vertical="center" wrapText="1"/>
    </xf>
    <xf numFmtId="42" fontId="76" fillId="0" borderId="0" xfId="1" applyNumberFormat="1" applyFont="1"/>
    <xf numFmtId="42" fontId="78" fillId="7" borderId="7" xfId="1" applyNumberFormat="1" applyFont="1" applyFill="1" applyBorder="1" applyProtection="1">
      <protection locked="0"/>
    </xf>
    <xf numFmtId="0" fontId="42" fillId="0" borderId="0" xfId="1" applyNumberFormat="1" applyFont="1" applyAlignment="1">
      <alignment horizontal="center" vertical="center"/>
    </xf>
    <xf numFmtId="0" fontId="81" fillId="0" borderId="0" xfId="1" applyNumberFormat="1" applyFont="1" applyAlignment="1">
      <alignment vertical="center" wrapText="1"/>
    </xf>
    <xf numFmtId="0" fontId="42" fillId="0" borderId="0" xfId="1" applyNumberFormat="1" applyFont="1" applyAlignment="1">
      <alignment vertical="center" wrapText="1"/>
    </xf>
    <xf numFmtId="42" fontId="83" fillId="7" borderId="7" xfId="1" applyNumberFormat="1" applyFont="1" applyFill="1" applyBorder="1" applyProtection="1">
      <protection locked="0"/>
    </xf>
    <xf numFmtId="1" fontId="6" fillId="0" borderId="0" xfId="1" applyAlignment="1">
      <alignment vertical="top"/>
    </xf>
    <xf numFmtId="1" fontId="6" fillId="0" borderId="0" xfId="1" applyAlignment="1">
      <alignment vertical="center"/>
    </xf>
    <xf numFmtId="0" fontId="42" fillId="0" borderId="0" xfId="1" quotePrefix="1" applyNumberFormat="1" applyFont="1" applyAlignment="1">
      <alignment horizontal="center" vertical="center"/>
    </xf>
    <xf numFmtId="0" fontId="75" fillId="0" borderId="8" xfId="1" applyNumberFormat="1" applyFont="1" applyBorder="1" applyAlignment="1">
      <alignment horizontal="left" vertical="center" wrapText="1"/>
    </xf>
    <xf numFmtId="0" fontId="86" fillId="0" borderId="0" xfId="1" applyNumberFormat="1" applyFont="1" applyAlignment="1">
      <alignment vertical="center"/>
    </xf>
    <xf numFmtId="39" fontId="74" fillId="0" borderId="0" xfId="1" applyNumberFormat="1" applyFont="1"/>
    <xf numFmtId="37" fontId="74" fillId="0" borderId="0" xfId="1" applyNumberFormat="1" applyFont="1"/>
    <xf numFmtId="3" fontId="74" fillId="0" borderId="0" xfId="1" applyNumberFormat="1" applyFont="1"/>
    <xf numFmtId="0" fontId="73" fillId="0" borderId="0" xfId="1" applyNumberFormat="1" applyFont="1" applyAlignment="1">
      <alignment vertical="center" wrapText="1"/>
    </xf>
    <xf numFmtId="0" fontId="74" fillId="0" borderId="0" xfId="1" applyNumberFormat="1" applyFont="1"/>
    <xf numFmtId="0" fontId="88" fillId="0" borderId="0" xfId="1" applyNumberFormat="1" applyFont="1" applyAlignment="1">
      <alignment vertical="center" wrapText="1"/>
    </xf>
    <xf numFmtId="0" fontId="89" fillId="0" borderId="0" xfId="1" applyNumberFormat="1" applyFont="1" applyAlignment="1">
      <alignment horizontal="left" vertical="center" wrapText="1"/>
    </xf>
    <xf numFmtId="0" fontId="6" fillId="0" borderId="18" xfId="1" applyNumberFormat="1" applyBorder="1" applyAlignment="1" applyProtection="1">
      <alignment horizontal="left" vertical="top" wrapText="1"/>
      <protection locked="0"/>
    </xf>
    <xf numFmtId="0" fontId="90" fillId="0" borderId="0" xfId="1" applyNumberFormat="1" applyFont="1" applyAlignment="1">
      <alignment vertical="center" wrapText="1"/>
    </xf>
    <xf numFmtId="168" fontId="87" fillId="7" borderId="7" xfId="1" applyNumberFormat="1" applyFont="1" applyFill="1" applyBorder="1" applyAlignment="1" applyProtection="1">
      <alignment horizontal="right"/>
      <protection locked="0"/>
    </xf>
    <xf numFmtId="0" fontId="73" fillId="0" borderId="0" xfId="1" applyNumberFormat="1" applyFont="1" applyAlignment="1">
      <alignment horizontal="left" vertical="center" wrapText="1"/>
    </xf>
    <xf numFmtId="37" fontId="74" fillId="0" borderId="0" xfId="1" applyNumberFormat="1" applyFont="1" applyAlignment="1">
      <alignment horizontal="right"/>
    </xf>
    <xf numFmtId="0" fontId="73" fillId="0" borderId="0" xfId="1" applyNumberFormat="1" applyFont="1" applyAlignment="1">
      <alignment vertical="center"/>
    </xf>
    <xf numFmtId="0" fontId="89" fillId="0" borderId="0" xfId="1" applyNumberFormat="1" applyFont="1" applyAlignment="1">
      <alignment horizontal="left" vertical="center"/>
    </xf>
    <xf numFmtId="37" fontId="74" fillId="0" borderId="0" xfId="1" applyNumberFormat="1" applyFont="1" applyAlignment="1">
      <alignment horizontal="right" vertical="center"/>
    </xf>
    <xf numFmtId="37" fontId="74" fillId="0" borderId="0" xfId="1" applyNumberFormat="1" applyFont="1" applyAlignment="1">
      <alignment vertical="center"/>
    </xf>
    <xf numFmtId="3" fontId="74" fillId="0" borderId="0" xfId="1" applyNumberFormat="1" applyFont="1" applyAlignment="1">
      <alignment vertical="center"/>
    </xf>
    <xf numFmtId="0" fontId="12" fillId="3" borderId="0" xfId="1" applyNumberFormat="1" applyFont="1" applyFill="1" applyAlignment="1">
      <alignment vertical="center"/>
    </xf>
    <xf numFmtId="0" fontId="6" fillId="0" borderId="0" xfId="1" applyNumberFormat="1" applyAlignment="1">
      <alignment vertical="center"/>
    </xf>
    <xf numFmtId="1" fontId="6" fillId="0" borderId="0" xfId="1" quotePrefix="1"/>
    <xf numFmtId="169" fontId="74" fillId="0" borderId="0" xfId="1" applyNumberFormat="1" applyFont="1"/>
    <xf numFmtId="37" fontId="74" fillId="0" borderId="8" xfId="1" applyNumberFormat="1" applyFont="1" applyBorder="1"/>
    <xf numFmtId="0" fontId="92" fillId="0" borderId="0" xfId="1" applyNumberFormat="1" applyFont="1" applyAlignment="1">
      <alignment vertical="center"/>
    </xf>
    <xf numFmtId="0" fontId="6" fillId="12" borderId="18" xfId="1" applyNumberFormat="1" applyFill="1" applyBorder="1" applyAlignment="1" applyProtection="1">
      <alignment horizontal="left" vertical="top" wrapText="1"/>
      <protection locked="0"/>
    </xf>
    <xf numFmtId="42" fontId="74" fillId="6" borderId="0" xfId="1" applyNumberFormat="1" applyFont="1" applyFill="1"/>
    <xf numFmtId="42" fontId="79" fillId="6" borderId="0" xfId="1" applyNumberFormat="1" applyFont="1" applyFill="1"/>
    <xf numFmtId="42" fontId="74" fillId="6" borderId="13" xfId="1" applyNumberFormat="1" applyFont="1" applyFill="1" applyBorder="1"/>
    <xf numFmtId="167" fontId="74" fillId="6" borderId="0" xfId="1" applyNumberFormat="1" applyFont="1" applyFill="1"/>
    <xf numFmtId="167" fontId="79" fillId="6" borderId="0" xfId="1" applyNumberFormat="1" applyFont="1" applyFill="1"/>
    <xf numFmtId="167" fontId="74" fillId="6" borderId="10" xfId="1" applyNumberFormat="1" applyFont="1" applyFill="1" applyBorder="1"/>
    <xf numFmtId="167" fontId="74" fillId="6" borderId="13" xfId="1" applyNumberFormat="1" applyFont="1" applyFill="1" applyBorder="1"/>
    <xf numFmtId="39" fontId="87" fillId="6" borderId="0" xfId="1" applyNumberFormat="1" applyFont="1" applyFill="1"/>
    <xf numFmtId="168" fontId="87" fillId="6" borderId="0" xfId="1" applyNumberFormat="1" applyFont="1" applyFill="1"/>
    <xf numFmtId="168" fontId="87" fillId="6" borderId="19" xfId="1" applyNumberFormat="1" applyFont="1" applyFill="1" applyBorder="1"/>
    <xf numFmtId="42" fontId="74" fillId="6" borderId="19" xfId="1" applyNumberFormat="1" applyFont="1" applyFill="1" applyBorder="1"/>
    <xf numFmtId="42" fontId="79" fillId="6" borderId="19" xfId="1" applyNumberFormat="1" applyFont="1" applyFill="1" applyBorder="1" applyAlignment="1">
      <alignment horizontal="right"/>
    </xf>
    <xf numFmtId="170" fontId="87" fillId="6" borderId="19" xfId="1" applyNumberFormat="1" applyFont="1" applyFill="1" applyBorder="1"/>
    <xf numFmtId="0" fontId="93" fillId="3" borderId="0" xfId="1" applyNumberFormat="1" applyFont="1" applyFill="1"/>
    <xf numFmtId="0" fontId="2" fillId="13" borderId="0" xfId="2" applyFill="1"/>
    <xf numFmtId="0" fontId="94" fillId="14" borderId="0" xfId="2" applyFont="1" applyFill="1"/>
    <xf numFmtId="0" fontId="2" fillId="14" borderId="8" xfId="2" applyFill="1" applyBorder="1"/>
    <xf numFmtId="0" fontId="2" fillId="14" borderId="0" xfId="2" applyFill="1"/>
    <xf numFmtId="0" fontId="2" fillId="0" borderId="0" xfId="2"/>
    <xf numFmtId="1" fontId="6" fillId="13" borderId="0" xfId="1" applyFill="1"/>
    <xf numFmtId="1" fontId="95" fillId="14" borderId="20" xfId="1" applyFont="1" applyFill="1" applyBorder="1" applyAlignment="1">
      <alignment horizontal="center" wrapText="1"/>
    </xf>
    <xf numFmtId="1" fontId="10" fillId="0" borderId="19" xfId="1" applyFont="1" applyBorder="1" applyAlignment="1">
      <alignment horizontal="center" vertical="center" wrapText="1"/>
    </xf>
    <xf numFmtId="0" fontId="2" fillId="14" borderId="21" xfId="2" applyFill="1" applyBorder="1"/>
    <xf numFmtId="1" fontId="6" fillId="13" borderId="22" xfId="1" applyFill="1" applyBorder="1"/>
    <xf numFmtId="1" fontId="6" fillId="0" borderId="23" xfId="1" applyBorder="1"/>
    <xf numFmtId="1" fontId="12" fillId="0" borderId="0" xfId="1" applyFont="1" applyAlignment="1">
      <alignment wrapText="1"/>
    </xf>
    <xf numFmtId="1" fontId="96" fillId="0" borderId="0" xfId="1" applyFont="1" applyAlignment="1">
      <alignment vertical="top" wrapText="1"/>
    </xf>
    <xf numFmtId="0" fontId="97" fillId="0" borderId="24" xfId="3" quotePrefix="1" applyFill="1" applyBorder="1" applyAlignment="1">
      <alignment horizontal="center" vertical="center" wrapText="1"/>
    </xf>
    <xf numFmtId="1" fontId="11" fillId="0" borderId="0" xfId="1" applyFont="1" applyAlignment="1">
      <alignment horizontal="left" vertical="top" wrapText="1"/>
    </xf>
    <xf numFmtId="1" fontId="11" fillId="0" borderId="0" xfId="1" applyFont="1" applyAlignment="1">
      <alignment horizontal="left" vertical="center" wrapText="1"/>
    </xf>
    <xf numFmtId="1" fontId="109" fillId="0" borderId="0" xfId="1" applyFont="1"/>
    <xf numFmtId="0" fontId="97" fillId="0" borderId="24" xfId="3" quotePrefix="1" applyFill="1" applyBorder="1" applyAlignment="1">
      <alignment horizontal="center" vertical="center"/>
    </xf>
    <xf numFmtId="1" fontId="11" fillId="0" borderId="0" xfId="1" quotePrefix="1" applyFont="1" applyAlignment="1">
      <alignment vertical="center" wrapText="1"/>
    </xf>
    <xf numFmtId="1" fontId="11" fillId="0" borderId="0" xfId="1" quotePrefix="1" applyFont="1" applyAlignment="1">
      <alignment horizontal="left" vertical="center" wrapText="1"/>
    </xf>
    <xf numFmtId="1" fontId="7" fillId="0" borderId="25" xfId="1" applyFont="1" applyBorder="1"/>
    <xf numFmtId="0" fontId="118" fillId="0" borderId="0" xfId="2" applyFont="1"/>
    <xf numFmtId="1" fontId="6" fillId="14" borderId="0" xfId="1" applyFill="1"/>
    <xf numFmtId="1" fontId="6" fillId="14" borderId="10" xfId="1" applyFill="1" applyBorder="1"/>
    <xf numFmtId="0" fontId="2" fillId="14" borderId="10" xfId="2" applyFill="1" applyBorder="1"/>
    <xf numFmtId="0" fontId="12" fillId="14" borderId="0" xfId="1" applyNumberFormat="1" applyFont="1" applyFill="1"/>
    <xf numFmtId="14" fontId="121" fillId="14" borderId="0" xfId="1" applyNumberFormat="1" applyFont="1" applyFill="1"/>
    <xf numFmtId="1" fontId="6" fillId="14" borderId="22" xfId="1" applyFill="1" applyBorder="1"/>
    <xf numFmtId="0" fontId="42" fillId="0" borderId="0" xfId="1" quotePrefix="1" applyNumberFormat="1" applyFont="1" applyAlignment="1">
      <alignment horizontal="center" vertical="top" wrapText="1"/>
    </xf>
    <xf numFmtId="0" fontId="42" fillId="0" borderId="0" xfId="1" applyNumberFormat="1" applyFont="1" applyAlignment="1">
      <alignment horizontal="left" vertical="top" wrapText="1"/>
    </xf>
    <xf numFmtId="0" fontId="114" fillId="0" borderId="0" xfId="1" applyNumberFormat="1" applyFont="1"/>
    <xf numFmtId="0" fontId="75" fillId="0" borderId="0" xfId="1" applyNumberFormat="1" applyFont="1" applyAlignment="1">
      <alignment horizontal="left" vertical="top" wrapText="1"/>
    </xf>
    <xf numFmtId="0" fontId="114" fillId="0" borderId="0" xfId="1" applyNumberFormat="1" applyFont="1" applyAlignment="1">
      <alignment horizontal="center" vertical="center"/>
    </xf>
    <xf numFmtId="0" fontId="56" fillId="0" borderId="0" xfId="1" quotePrefix="1" applyNumberFormat="1" applyFont="1" applyAlignment="1">
      <alignment horizontal="center" vertical="center"/>
    </xf>
    <xf numFmtId="0" fontId="42" fillId="0" borderId="0" xfId="1" quotePrefix="1" applyNumberFormat="1" applyFont="1" applyAlignment="1">
      <alignment horizontal="center" vertical="top"/>
    </xf>
    <xf numFmtId="1" fontId="6" fillId="14" borderId="22" xfId="1" applyFill="1" applyBorder="1" applyAlignment="1">
      <alignment vertical="center"/>
    </xf>
    <xf numFmtId="0" fontId="125" fillId="0" borderId="26" xfId="1" applyNumberFormat="1" applyFont="1" applyBorder="1"/>
    <xf numFmtId="0" fontId="119" fillId="0" borderId="0" xfId="4" quotePrefix="1" applyNumberFormat="1" applyFill="1" applyAlignment="1" applyProtection="1">
      <alignment horizontal="center" vertical="center" wrapText="1"/>
    </xf>
    <xf numFmtId="0" fontId="119" fillId="0" borderId="0" xfId="4" quotePrefix="1" applyNumberFormat="1" applyFill="1" applyAlignment="1" applyProtection="1">
      <alignment horizontal="center" vertical="center"/>
    </xf>
    <xf numFmtId="42" fontId="83" fillId="6" borderId="0" xfId="1" applyNumberFormat="1" applyFont="1" applyFill="1"/>
    <xf numFmtId="0" fontId="119" fillId="0" borderId="0" xfId="4" quotePrefix="1" applyNumberFormat="1" applyFill="1" applyAlignment="1" applyProtection="1">
      <alignment horizontal="center" vertical="top" wrapText="1"/>
    </xf>
    <xf numFmtId="0" fontId="97" fillId="0" borderId="0" xfId="3" quotePrefix="1" applyFill="1" applyAlignment="1" applyProtection="1">
      <alignment horizontal="center" vertical="center" wrapText="1"/>
    </xf>
    <xf numFmtId="0" fontId="97" fillId="0" borderId="0" xfId="3" quotePrefix="1" applyFill="1" applyAlignment="1" applyProtection="1">
      <alignment horizontal="center" vertical="center"/>
    </xf>
    <xf numFmtId="0" fontId="97" fillId="0" borderId="0" xfId="3" quotePrefix="1" applyFill="1" applyAlignment="1" applyProtection="1">
      <alignment horizontal="center" vertical="top" wrapText="1"/>
    </xf>
    <xf numFmtId="0" fontId="1" fillId="14" borderId="0" xfId="5" applyFill="1"/>
    <xf numFmtId="0" fontId="1" fillId="14" borderId="0" xfId="5" applyFill="1" applyAlignment="1">
      <alignment vertical="center"/>
    </xf>
    <xf numFmtId="0" fontId="94" fillId="14" borderId="0" xfId="5" applyFont="1" applyFill="1" applyAlignment="1">
      <alignment vertical="center"/>
    </xf>
    <xf numFmtId="1" fontId="6" fillId="14" borderId="0" xfId="1" applyFill="1" applyAlignment="1">
      <alignment vertical="center"/>
    </xf>
    <xf numFmtId="0" fontId="1" fillId="14" borderId="10" xfId="5" applyFill="1" applyBorder="1" applyAlignment="1">
      <alignment vertical="center"/>
    </xf>
    <xf numFmtId="1" fontId="6" fillId="14" borderId="10" xfId="1" applyFill="1" applyBorder="1" applyAlignment="1">
      <alignment vertical="center"/>
    </xf>
    <xf numFmtId="0" fontId="1" fillId="14" borderId="21" xfId="5" applyFill="1" applyBorder="1"/>
    <xf numFmtId="0" fontId="118" fillId="0" borderId="0" xfId="5" applyFont="1" applyAlignment="1">
      <alignment vertical="center"/>
    </xf>
    <xf numFmtId="1" fontId="7" fillId="0" borderId="25" xfId="1" applyFont="1" applyBorder="1" applyAlignment="1">
      <alignment horizontal="center" vertical="center"/>
    </xf>
    <xf numFmtId="1" fontId="80" fillId="0" borderId="0" xfId="1" quotePrefix="1" applyFont="1" applyAlignment="1">
      <alignment horizontal="left" vertical="top" wrapText="1"/>
    </xf>
    <xf numFmtId="0" fontId="97" fillId="0" borderId="24" xfId="3" quotePrefix="1" applyFill="1" applyBorder="1" applyAlignment="1">
      <alignment horizontal="center" vertical="top" wrapText="1"/>
    </xf>
    <xf numFmtId="1" fontId="6" fillId="13" borderId="22" xfId="1" applyFill="1" applyBorder="1" applyAlignment="1">
      <alignment vertical="center"/>
    </xf>
    <xf numFmtId="1" fontId="80" fillId="0" borderId="0" xfId="1" quotePrefix="1" applyFont="1" applyAlignment="1">
      <alignment vertical="center" wrapText="1"/>
    </xf>
    <xf numFmtId="1" fontId="81" fillId="0" borderId="0" xfId="1" applyFont="1" applyAlignment="1">
      <alignment vertical="center" wrapText="1"/>
    </xf>
    <xf numFmtId="1" fontId="56" fillId="0" borderId="24" xfId="1" applyFont="1" applyBorder="1" applyAlignment="1">
      <alignment horizontal="center" vertical="center"/>
    </xf>
    <xf numFmtId="1" fontId="80" fillId="0" borderId="0" xfId="1" quotePrefix="1" applyFont="1" applyAlignment="1">
      <alignment vertical="top" wrapText="1"/>
    </xf>
    <xf numFmtId="1" fontId="80" fillId="0" borderId="0" xfId="1" quotePrefix="1" applyFont="1" applyAlignment="1">
      <alignment horizontal="left" vertical="center" wrapText="1"/>
    </xf>
    <xf numFmtId="1" fontId="80" fillId="0" borderId="0" xfId="1" applyFont="1" applyAlignment="1">
      <alignment horizontal="left" vertical="center" wrapText="1"/>
    </xf>
    <xf numFmtId="1" fontId="12" fillId="0" borderId="0" xfId="1" applyFont="1" applyAlignment="1">
      <alignment vertical="center" wrapText="1"/>
    </xf>
    <xf numFmtId="1" fontId="6" fillId="0" borderId="23" xfId="1" applyBorder="1" applyAlignment="1">
      <alignment horizontal="center" vertical="center"/>
    </xf>
    <xf numFmtId="1" fontId="10" fillId="0" borderId="19" xfId="1" applyFont="1" applyBorder="1" applyAlignment="1">
      <alignment horizontal="left" vertical="center" wrapText="1"/>
    </xf>
    <xf numFmtId="1" fontId="95" fillId="14" borderId="20" xfId="1" applyFont="1" applyFill="1" applyBorder="1" applyAlignment="1">
      <alignment horizontal="center" vertical="center" wrapText="1"/>
    </xf>
    <xf numFmtId="0" fontId="1" fillId="0" borderId="0" xfId="5"/>
    <xf numFmtId="0" fontId="1" fillId="14" borderId="8" xfId="5" applyFill="1" applyBorder="1" applyAlignment="1">
      <alignment vertical="center"/>
    </xf>
    <xf numFmtId="0" fontId="1" fillId="13" borderId="0" xfId="5" applyFill="1"/>
    <xf numFmtId="0" fontId="97" fillId="0" borderId="24" xfId="4" quotePrefix="1" applyNumberFormat="1" applyFont="1" applyFill="1" applyBorder="1" applyAlignment="1">
      <alignment horizontal="center" vertical="center" wrapText="1"/>
    </xf>
    <xf numFmtId="1" fontId="131" fillId="0" borderId="24" xfId="1" applyFont="1" applyBorder="1"/>
    <xf numFmtId="0" fontId="97" fillId="0" borderId="24" xfId="4" quotePrefix="1" applyNumberFormat="1" applyFont="1" applyFill="1" applyBorder="1" applyAlignment="1">
      <alignment horizontal="center" vertical="center"/>
    </xf>
    <xf numFmtId="1" fontId="131" fillId="0" borderId="24" xfId="1" applyFont="1" applyBorder="1" applyAlignment="1">
      <alignment horizontal="center" vertical="center"/>
    </xf>
    <xf numFmtId="39" fontId="87" fillId="7" borderId="7" xfId="1" applyNumberFormat="1" applyFont="1" applyFill="1" applyBorder="1" applyAlignment="1" applyProtection="1">
      <alignment horizontal="right"/>
      <protection locked="0"/>
    </xf>
    <xf numFmtId="0" fontId="5" fillId="0" borderId="0" xfId="1" applyNumberFormat="1" applyFont="1"/>
    <xf numFmtId="0" fontId="3" fillId="0" borderId="0" xfId="1" applyNumberFormat="1" applyFont="1" applyAlignment="1">
      <alignment horizontal="center"/>
    </xf>
    <xf numFmtId="42" fontId="74" fillId="15" borderId="0" xfId="1" applyNumberFormat="1" applyFont="1" applyFill="1"/>
    <xf numFmtId="42" fontId="79" fillId="15" borderId="0" xfId="1" applyNumberFormat="1" applyFont="1" applyFill="1"/>
    <xf numFmtId="42" fontId="74" fillId="15" borderId="13" xfId="1" applyNumberFormat="1" applyFont="1" applyFill="1" applyBorder="1"/>
    <xf numFmtId="167" fontId="74" fillId="15" borderId="0" xfId="1" applyNumberFormat="1" applyFont="1" applyFill="1"/>
    <xf numFmtId="167" fontId="79" fillId="15" borderId="0" xfId="1" applyNumberFormat="1" applyFont="1" applyFill="1"/>
    <xf numFmtId="167" fontId="74" fillId="15" borderId="10" xfId="1" applyNumberFormat="1" applyFont="1" applyFill="1" applyBorder="1"/>
    <xf numFmtId="167" fontId="74" fillId="15" borderId="13" xfId="1" applyNumberFormat="1" applyFont="1" applyFill="1" applyBorder="1"/>
    <xf numFmtId="39" fontId="87" fillId="15" borderId="0" xfId="1" applyNumberFormat="1" applyFont="1" applyFill="1"/>
    <xf numFmtId="168" fontId="87" fillId="15" borderId="0" xfId="1" applyNumberFormat="1" applyFont="1" applyFill="1"/>
    <xf numFmtId="168" fontId="87" fillId="15" borderId="19" xfId="1" applyNumberFormat="1" applyFont="1" applyFill="1" applyBorder="1"/>
    <xf numFmtId="42" fontId="74" fillId="15" borderId="19" xfId="1" applyNumberFormat="1" applyFont="1" applyFill="1" applyBorder="1"/>
    <xf numFmtId="42" fontId="79" fillId="15" borderId="19" xfId="1" applyNumberFormat="1" applyFont="1" applyFill="1" applyBorder="1" applyAlignment="1">
      <alignment horizontal="right"/>
    </xf>
    <xf numFmtId="170" fontId="87" fillId="15" borderId="19" xfId="1" applyNumberFormat="1" applyFont="1" applyFill="1" applyBorder="1"/>
    <xf numFmtId="42" fontId="74" fillId="16" borderId="0" xfId="1" applyNumberFormat="1" applyFont="1" applyFill="1"/>
    <xf numFmtId="42" fontId="79" fillId="16" borderId="0" xfId="1" applyNumberFormat="1" applyFont="1" applyFill="1"/>
    <xf numFmtId="0" fontId="97" fillId="0" borderId="0" xfId="3" quotePrefix="1" applyNumberFormat="1" applyFill="1" applyAlignment="1" applyProtection="1">
      <alignment horizontal="center" vertical="center"/>
    </xf>
    <xf numFmtId="0" fontId="6" fillId="0" borderId="27" xfId="1" applyNumberFormat="1" applyBorder="1" applyAlignment="1" applyProtection="1">
      <alignment horizontal="left" vertical="top" wrapText="1"/>
      <protection locked="0"/>
    </xf>
    <xf numFmtId="0" fontId="80" fillId="0" borderId="0" xfId="1" quotePrefix="1" applyNumberFormat="1" applyFont="1" applyAlignment="1">
      <alignment horizontal="center" vertical="top" wrapText="1"/>
    </xf>
    <xf numFmtId="42" fontId="74" fillId="16" borderId="13" xfId="1" applyNumberFormat="1" applyFont="1" applyFill="1" applyBorder="1"/>
    <xf numFmtId="167" fontId="74" fillId="16" borderId="0" xfId="1" applyNumberFormat="1" applyFont="1" applyFill="1"/>
    <xf numFmtId="167" fontId="79" fillId="16" borderId="0" xfId="1" applyNumberFormat="1" applyFont="1" applyFill="1"/>
    <xf numFmtId="167" fontId="74" fillId="16" borderId="10" xfId="1" applyNumberFormat="1" applyFont="1" applyFill="1" applyBorder="1"/>
    <xf numFmtId="167" fontId="74" fillId="16" borderId="13" xfId="1" applyNumberFormat="1" applyFont="1" applyFill="1" applyBorder="1"/>
    <xf numFmtId="39" fontId="87" fillId="16" borderId="0" xfId="1" applyNumberFormat="1" applyFont="1" applyFill="1"/>
    <xf numFmtId="168" fontId="87" fillId="16" borderId="0" xfId="1" applyNumberFormat="1" applyFont="1" applyFill="1"/>
    <xf numFmtId="168" fontId="87" fillId="16" borderId="19" xfId="1" applyNumberFormat="1" applyFont="1" applyFill="1" applyBorder="1"/>
    <xf numFmtId="42" fontId="74" fillId="16" borderId="19" xfId="1" applyNumberFormat="1" applyFont="1" applyFill="1" applyBorder="1"/>
    <xf numFmtId="42" fontId="79" fillId="16" borderId="19" xfId="1" applyNumberFormat="1" applyFont="1" applyFill="1" applyBorder="1" applyAlignment="1">
      <alignment horizontal="right"/>
    </xf>
    <xf numFmtId="170" fontId="87" fillId="16" borderId="19" xfId="1" applyNumberFormat="1" applyFont="1" applyFill="1" applyBorder="1"/>
    <xf numFmtId="1" fontId="96" fillId="0" borderId="0" xfId="1" applyFont="1" applyAlignment="1">
      <alignment horizontal="left" vertical="top" wrapText="1"/>
    </xf>
    <xf numFmtId="0" fontId="6" fillId="0" borderId="15" xfId="1" applyNumberFormat="1" applyBorder="1" applyAlignment="1" applyProtection="1">
      <alignment horizontal="left" vertical="top" wrapText="1"/>
      <protection locked="0"/>
    </xf>
    <xf numFmtId="0" fontId="6" fillId="0" borderId="17" xfId="1" applyNumberFormat="1" applyBorder="1" applyAlignment="1" applyProtection="1">
      <alignment horizontal="left" vertical="top" wrapText="1"/>
      <protection locked="0"/>
    </xf>
    <xf numFmtId="0" fontId="120" fillId="14" borderId="0" xfId="1" applyNumberFormat="1" applyFont="1" applyFill="1" applyAlignment="1">
      <alignment horizontal="center" wrapText="1"/>
    </xf>
    <xf numFmtId="0" fontId="120" fillId="14" borderId="8" xfId="1" applyNumberFormat="1" applyFont="1" applyFill="1" applyBorder="1" applyAlignment="1">
      <alignment horizontal="center" wrapText="1"/>
    </xf>
    <xf numFmtId="1" fontId="66" fillId="0" borderId="0" xfId="1" applyFont="1" applyAlignment="1">
      <alignment horizontal="center" wrapText="1"/>
    </xf>
    <xf numFmtId="0" fontId="12" fillId="3" borderId="0" xfId="1" applyNumberFormat="1" applyFont="1" applyFill="1" applyAlignment="1">
      <alignment horizontal="center"/>
    </xf>
    <xf numFmtId="1" fontId="29" fillId="0" borderId="0" xfId="1" applyFont="1" applyAlignment="1">
      <alignment horizontal="center" wrapText="1"/>
    </xf>
    <xf numFmtId="1" fontId="13" fillId="0" borderId="0" xfId="1" applyFont="1" applyAlignment="1">
      <alignment horizontal="center"/>
    </xf>
    <xf numFmtId="0" fontId="13" fillId="0" borderId="0" xfId="1" applyNumberFormat="1" applyFont="1" applyAlignment="1" applyProtection="1">
      <alignment horizontal="center"/>
      <protection locked="0"/>
    </xf>
    <xf numFmtId="0" fontId="69" fillId="0" borderId="0" xfId="1" applyNumberFormat="1" applyFont="1" applyAlignment="1" applyProtection="1">
      <alignment horizontal="left" vertical="center" wrapText="1"/>
      <protection locked="0"/>
    </xf>
    <xf numFmtId="0" fontId="69" fillId="0" borderId="14" xfId="1" applyNumberFormat="1" applyFont="1" applyBorder="1" applyAlignment="1" applyProtection="1">
      <alignment horizontal="left" vertical="center" wrapText="1"/>
      <protection locked="0"/>
    </xf>
    <xf numFmtId="0" fontId="132" fillId="0" borderId="0" xfId="1" applyNumberFormat="1" applyFont="1" applyAlignment="1">
      <alignment horizontal="center"/>
    </xf>
    <xf numFmtId="0" fontId="70" fillId="0" borderId="0" xfId="1" applyNumberFormat="1" applyFont="1" applyAlignment="1" applyProtection="1">
      <alignment horizontal="center" wrapText="1"/>
      <protection locked="0"/>
    </xf>
    <xf numFmtId="0" fontId="70" fillId="0" borderId="0" xfId="1" applyNumberFormat="1" applyFont="1" applyAlignment="1">
      <alignment horizontal="center"/>
    </xf>
    <xf numFmtId="1" fontId="29" fillId="0" borderId="0" xfId="0" applyFont="1" applyAlignment="1">
      <alignment horizontal="center"/>
    </xf>
    <xf numFmtId="1" fontId="40" fillId="0" borderId="0" xfId="0" applyFont="1" applyAlignment="1">
      <alignment horizontal="center"/>
    </xf>
    <xf numFmtId="0" fontId="29" fillId="0" borderId="0" xfId="0" applyNumberFormat="1" applyFont="1" applyAlignment="1">
      <alignment horizontal="center"/>
    </xf>
    <xf numFmtId="0" fontId="29" fillId="0" borderId="0" xfId="0" applyNumberFormat="1" applyFont="1" applyAlignment="1" applyProtection="1">
      <alignment horizontal="center"/>
      <protection locked="0"/>
    </xf>
    <xf numFmtId="0" fontId="62" fillId="0" borderId="0" xfId="0" applyNumberFormat="1" applyFont="1" applyAlignment="1">
      <alignment horizontal="center" vertical="center" wrapText="1"/>
    </xf>
    <xf numFmtId="1" fontId="29" fillId="0" borderId="0" xfId="1" applyFont="1" applyAlignment="1">
      <alignment horizontal="center"/>
    </xf>
    <xf numFmtId="1" fontId="40" fillId="0" borderId="0" xfId="1" applyFont="1" applyAlignment="1">
      <alignment horizontal="center"/>
    </xf>
    <xf numFmtId="0" fontId="29" fillId="0" borderId="0" xfId="1" applyNumberFormat="1" applyFont="1" applyAlignment="1">
      <alignment horizontal="center"/>
    </xf>
    <xf numFmtId="0" fontId="29" fillId="0" borderId="0" xfId="1" applyNumberFormat="1" applyFont="1" applyAlignment="1" applyProtection="1">
      <alignment horizontal="center"/>
      <protection locked="0"/>
    </xf>
    <xf numFmtId="1" fontId="10" fillId="0" borderId="0" xfId="1" applyFont="1" applyAlignment="1">
      <alignment horizontal="left"/>
    </xf>
    <xf numFmtId="0" fontId="40" fillId="0" borderId="0" xfId="0" applyNumberFormat="1" applyFont="1" applyAlignment="1">
      <alignment horizontal="center"/>
    </xf>
    <xf numFmtId="1" fontId="28" fillId="0" borderId="0" xfId="0" applyFont="1" applyAlignment="1">
      <alignment horizontal="left"/>
    </xf>
    <xf numFmtId="1" fontId="10" fillId="0" borderId="0" xfId="0" applyFont="1" applyAlignment="1">
      <alignment horizontal="left"/>
    </xf>
    <xf numFmtId="0" fontId="23" fillId="0" borderId="0" xfId="0" applyNumberFormat="1" applyFont="1" applyAlignment="1">
      <alignment horizontal="center"/>
    </xf>
    <xf numFmtId="1" fontId="10" fillId="0" borderId="10" xfId="0" applyFont="1" applyBorder="1" applyAlignment="1">
      <alignment horizontal="left"/>
    </xf>
    <xf numFmtId="1" fontId="13" fillId="0" borderId="0" xfId="0" applyFont="1" applyAlignment="1">
      <alignment horizontal="center"/>
    </xf>
    <xf numFmtId="0" fontId="10" fillId="0" borderId="0" xfId="0" applyNumberFormat="1" applyFont="1" applyAlignment="1">
      <alignment horizontal="center"/>
    </xf>
  </cellXfs>
  <cellStyles count="6">
    <cellStyle name="Hyperlink" xfId="4" builtinId="8"/>
    <cellStyle name="Hyperlink 2" xfId="3" xr:uid="{8AB3A5B3-37DA-468E-A518-C0E8E265BA52}"/>
    <cellStyle name="Normal" xfId="0" builtinId="0"/>
    <cellStyle name="Normal 2" xfId="1" xr:uid="{00000000-0005-0000-0000-000001000000}"/>
    <cellStyle name="Normal 3" xfId="2" xr:uid="{82C36B80-5B1A-4952-BC2F-18638C226462}"/>
    <cellStyle name="Normal 4" xfId="5" xr:uid="{F89A359C-2C2B-41D2-8632-B6F04CD226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xdr:row>
      <xdr:rowOff>104775</xdr:rowOff>
    </xdr:from>
    <xdr:to>
      <xdr:col>3</xdr:col>
      <xdr:colOff>123825</xdr:colOff>
      <xdr:row>8</xdr:row>
      <xdr:rowOff>123825</xdr:rowOff>
    </xdr:to>
    <xdr:pic>
      <xdr:nvPicPr>
        <xdr:cNvPr id="2" name="Picture 1">
          <a:extLst>
            <a:ext uri="{FF2B5EF4-FFF2-40B4-BE49-F238E27FC236}">
              <a16:creationId xmlns:a16="http://schemas.microsoft.com/office/drawing/2014/main" id="{53D8BB06-04AB-406E-B18D-1F7B823CE2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4765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0</xdr:col>
      <xdr:colOff>1285875</xdr:colOff>
      <xdr:row>5</xdr:row>
      <xdr:rowOff>238125</xdr:rowOff>
    </xdr:to>
    <xdr:pic>
      <xdr:nvPicPr>
        <xdr:cNvPr id="3" name="Picture 2">
          <a:extLst>
            <a:ext uri="{FF2B5EF4-FFF2-40B4-BE49-F238E27FC236}">
              <a16:creationId xmlns:a16="http://schemas.microsoft.com/office/drawing/2014/main" id="{F245C9A1-2CCB-40FE-AC20-5976B16A07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4765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1247775</xdr:colOff>
      <xdr:row>5</xdr:row>
      <xdr:rowOff>133350</xdr:rowOff>
    </xdr:to>
    <xdr:pic>
      <xdr:nvPicPr>
        <xdr:cNvPr id="3" name="Picture 2">
          <a:extLst>
            <a:ext uri="{FF2B5EF4-FFF2-40B4-BE49-F238E27FC236}">
              <a16:creationId xmlns:a16="http://schemas.microsoft.com/office/drawing/2014/main" id="{D78ED2CD-C915-4F6F-A6B0-915CFC66C9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11525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161925</xdr:rowOff>
    </xdr:from>
    <xdr:to>
      <xdr:col>0</xdr:col>
      <xdr:colOff>1143000</xdr:colOff>
      <xdr:row>4</xdr:row>
      <xdr:rowOff>257175</xdr:rowOff>
    </xdr:to>
    <xdr:pic>
      <xdr:nvPicPr>
        <xdr:cNvPr id="2" name="Picture 1">
          <a:extLst>
            <a:ext uri="{FF2B5EF4-FFF2-40B4-BE49-F238E27FC236}">
              <a16:creationId xmlns:a16="http://schemas.microsoft.com/office/drawing/2014/main" id="{A718C7C0-144F-43F4-BE08-679DC142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61925"/>
          <a:ext cx="87630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219076</xdr:colOff>
      <xdr:row>0</xdr:row>
      <xdr:rowOff>95250</xdr:rowOff>
    </xdr:from>
    <xdr:to>
      <xdr:col>0</xdr:col>
      <xdr:colOff>1362076</xdr:colOff>
      <xdr:row>5</xdr:row>
      <xdr:rowOff>133350</xdr:rowOff>
    </xdr:to>
    <xdr:pic>
      <xdr:nvPicPr>
        <xdr:cNvPr id="3" name="Picture 2">
          <a:extLst>
            <a:ext uri="{FF2B5EF4-FFF2-40B4-BE49-F238E27FC236}">
              <a16:creationId xmlns:a16="http://schemas.microsoft.com/office/drawing/2014/main" id="{C8368B0D-93C9-444E-A36A-345A84CF3E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6" y="95250"/>
          <a:ext cx="11430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0</xdr:col>
      <xdr:colOff>1323975</xdr:colOff>
      <xdr:row>5</xdr:row>
      <xdr:rowOff>133350</xdr:rowOff>
    </xdr:to>
    <xdr:pic>
      <xdr:nvPicPr>
        <xdr:cNvPr id="2" name="Picture 1">
          <a:extLst>
            <a:ext uri="{FF2B5EF4-FFF2-40B4-BE49-F238E27FC236}">
              <a16:creationId xmlns:a16="http://schemas.microsoft.com/office/drawing/2014/main" id="{E63622DF-E22B-4ECB-9689-29E22A176B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95250"/>
          <a:ext cx="11430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1247775</xdr:colOff>
      <xdr:row>5</xdr:row>
      <xdr:rowOff>123825</xdr:rowOff>
    </xdr:to>
    <xdr:pic>
      <xdr:nvPicPr>
        <xdr:cNvPr id="2" name="Picture 1">
          <a:extLst>
            <a:ext uri="{FF2B5EF4-FFF2-40B4-BE49-F238E27FC236}">
              <a16:creationId xmlns:a16="http://schemas.microsoft.com/office/drawing/2014/main" id="{4E546F69-9710-4F04-81DA-7B4ACAEEC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1143000"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1257300</xdr:colOff>
      <xdr:row>7</xdr:row>
      <xdr:rowOff>0</xdr:rowOff>
    </xdr:to>
    <xdr:pic>
      <xdr:nvPicPr>
        <xdr:cNvPr id="2" name="Picture 1">
          <a:extLst>
            <a:ext uri="{FF2B5EF4-FFF2-40B4-BE49-F238E27FC236}">
              <a16:creationId xmlns:a16="http://schemas.microsoft.com/office/drawing/2014/main" id="{F34DA32C-1C3A-4BFB-A6EB-B9F55C909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8575"/>
          <a:ext cx="11430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38100</xdr:rowOff>
    </xdr:from>
    <xdr:to>
      <xdr:col>0</xdr:col>
      <xdr:colOff>1314450</xdr:colOff>
      <xdr:row>7</xdr:row>
      <xdr:rowOff>95250</xdr:rowOff>
    </xdr:to>
    <xdr:pic>
      <xdr:nvPicPr>
        <xdr:cNvPr id="2" name="Picture 1">
          <a:extLst>
            <a:ext uri="{FF2B5EF4-FFF2-40B4-BE49-F238E27FC236}">
              <a16:creationId xmlns:a16="http://schemas.microsoft.com/office/drawing/2014/main" id="{CEB6D0C4-DA29-4453-9E99-1E8E4F8332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8100"/>
          <a:ext cx="11430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123825</xdr:colOff>
      <xdr:row>1</xdr:row>
      <xdr:rowOff>104775</xdr:rowOff>
    </xdr:from>
    <xdr:to>
      <xdr:col>3</xdr:col>
      <xdr:colOff>123825</xdr:colOff>
      <xdr:row>8</xdr:row>
      <xdr:rowOff>123825</xdr:rowOff>
    </xdr:to>
    <xdr:pic>
      <xdr:nvPicPr>
        <xdr:cNvPr id="2" name="Picture 1">
          <a:extLst>
            <a:ext uri="{FF2B5EF4-FFF2-40B4-BE49-F238E27FC236}">
              <a16:creationId xmlns:a16="http://schemas.microsoft.com/office/drawing/2014/main" id="{3DFEA107-9D51-4D08-B4BE-2F00F0D77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4765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1</xdr:row>
      <xdr:rowOff>104775</xdr:rowOff>
    </xdr:from>
    <xdr:to>
      <xdr:col>3</xdr:col>
      <xdr:colOff>1276350</xdr:colOff>
      <xdr:row>5</xdr:row>
      <xdr:rowOff>161925</xdr:rowOff>
    </xdr:to>
    <xdr:pic>
      <xdr:nvPicPr>
        <xdr:cNvPr id="2" name="Picture 1">
          <a:extLst>
            <a:ext uri="{FF2B5EF4-FFF2-40B4-BE49-F238E27FC236}">
              <a16:creationId xmlns:a16="http://schemas.microsoft.com/office/drawing/2014/main" id="{BB4A1185-137A-4E80-AEFB-D6ED1ECAF1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4765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123825</xdr:colOff>
      <xdr:row>1</xdr:row>
      <xdr:rowOff>104775</xdr:rowOff>
    </xdr:from>
    <xdr:ext cx="1152525" cy="1152525"/>
    <xdr:pic>
      <xdr:nvPicPr>
        <xdr:cNvPr id="2" name="Picture 1">
          <a:extLst>
            <a:ext uri="{FF2B5EF4-FFF2-40B4-BE49-F238E27FC236}">
              <a16:creationId xmlns:a16="http://schemas.microsoft.com/office/drawing/2014/main" id="{BAE8F4EE-5717-40A3-A91B-15E783F903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95275"/>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142875</xdr:colOff>
      <xdr:row>1</xdr:row>
      <xdr:rowOff>123825</xdr:rowOff>
    </xdr:from>
    <xdr:to>
      <xdr:col>3</xdr:col>
      <xdr:colOff>1295400</xdr:colOff>
      <xdr:row>5</xdr:row>
      <xdr:rowOff>180975</xdr:rowOff>
    </xdr:to>
    <xdr:pic>
      <xdr:nvPicPr>
        <xdr:cNvPr id="2" name="Picture 1">
          <a:extLst>
            <a:ext uri="{FF2B5EF4-FFF2-40B4-BE49-F238E27FC236}">
              <a16:creationId xmlns:a16="http://schemas.microsoft.com/office/drawing/2014/main" id="{607C8A4D-1DA9-4D69-900A-2F1EBEDA25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0" y="26670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180975</xdr:colOff>
      <xdr:row>1</xdr:row>
      <xdr:rowOff>123825</xdr:rowOff>
    </xdr:from>
    <xdr:to>
      <xdr:col>3</xdr:col>
      <xdr:colOff>1333500</xdr:colOff>
      <xdr:row>5</xdr:row>
      <xdr:rowOff>180975</xdr:rowOff>
    </xdr:to>
    <xdr:pic>
      <xdr:nvPicPr>
        <xdr:cNvPr id="3" name="Picture 2">
          <a:extLst>
            <a:ext uri="{FF2B5EF4-FFF2-40B4-BE49-F238E27FC236}">
              <a16:creationId xmlns:a16="http://schemas.microsoft.com/office/drawing/2014/main" id="{B1B58FF3-D596-442B-AC82-68E27944F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6670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1</xdr:row>
      <xdr:rowOff>114300</xdr:rowOff>
    </xdr:from>
    <xdr:to>
      <xdr:col>1</xdr:col>
      <xdr:colOff>1333500</xdr:colOff>
      <xdr:row>6</xdr:row>
      <xdr:rowOff>0</xdr:rowOff>
    </xdr:to>
    <xdr:pic>
      <xdr:nvPicPr>
        <xdr:cNvPr id="3" name="Picture 2">
          <a:extLst>
            <a:ext uri="{FF2B5EF4-FFF2-40B4-BE49-F238E27FC236}">
              <a16:creationId xmlns:a16="http://schemas.microsoft.com/office/drawing/2014/main" id="{1A44D194-8CB2-46B0-895C-205D735A81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57175"/>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257175</xdr:rowOff>
    </xdr:from>
    <xdr:to>
      <xdr:col>0</xdr:col>
      <xdr:colOff>1276350</xdr:colOff>
      <xdr:row>5</xdr:row>
      <xdr:rowOff>219075</xdr:rowOff>
    </xdr:to>
    <xdr:pic>
      <xdr:nvPicPr>
        <xdr:cNvPr id="2" name="Picture 1">
          <a:extLst>
            <a:ext uri="{FF2B5EF4-FFF2-40B4-BE49-F238E27FC236}">
              <a16:creationId xmlns:a16="http://schemas.microsoft.com/office/drawing/2014/main" id="{E58AAD64-63E4-4766-962B-785A4DC137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57175"/>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161925</xdr:colOff>
      <xdr:row>0</xdr:row>
      <xdr:rowOff>266700</xdr:rowOff>
    </xdr:from>
    <xdr:to>
      <xdr:col>0</xdr:col>
      <xdr:colOff>1314450</xdr:colOff>
      <xdr:row>5</xdr:row>
      <xdr:rowOff>228600</xdr:rowOff>
    </xdr:to>
    <xdr:pic>
      <xdr:nvPicPr>
        <xdr:cNvPr id="2" name="Picture 1">
          <a:extLst>
            <a:ext uri="{FF2B5EF4-FFF2-40B4-BE49-F238E27FC236}">
              <a16:creationId xmlns:a16="http://schemas.microsoft.com/office/drawing/2014/main" id="{4AD5D5A8-7208-495D-86EB-AE6047F294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66700"/>
          <a:ext cx="11525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D3A9-E414-451A-B34F-E005E1287181}">
  <dimension ref="A1:XFC32"/>
  <sheetViews>
    <sheetView zoomScaleNormal="100" zoomScaleSheetLayoutView="100" workbookViewId="0">
      <selection activeCell="C2" sqref="C2"/>
    </sheetView>
  </sheetViews>
  <sheetFormatPr defaultColWidth="0" defaultRowHeight="15" zeroHeight="1" x14ac:dyDescent="0.25"/>
  <cols>
    <col min="1" max="1" width="9.7109375" style="378" customWidth="1"/>
    <col min="2" max="2" width="15.7109375" style="380" customWidth="1"/>
    <col min="3" max="3" width="92.42578125" style="379" customWidth="1"/>
    <col min="4" max="4" width="2.7109375" style="378" customWidth="1"/>
    <col min="5" max="5" width="69.42578125" style="378" hidden="1" customWidth="1"/>
    <col min="6" max="27" width="3.28515625" style="378" hidden="1" customWidth="1"/>
    <col min="28" max="16383" width="8.85546875" style="378" hidden="1"/>
    <col min="16384" max="16384" width="7.28515625" style="378" hidden="1" customWidth="1"/>
  </cols>
  <sheetData>
    <row r="1" spans="1:26" s="400" customFormat="1" ht="5.45" customHeight="1" thickBot="1" x14ac:dyDescent="0.3">
      <c r="A1" s="402"/>
      <c r="B1" s="380"/>
      <c r="C1" s="401"/>
      <c r="D1" s="378"/>
    </row>
    <row r="2" spans="1:26" s="149" customFormat="1" ht="93.75" customHeight="1" thickBot="1" x14ac:dyDescent="0.3">
      <c r="A2" s="339"/>
      <c r="B2" s="399" t="s">
        <v>308</v>
      </c>
      <c r="C2" s="398" t="s">
        <v>413</v>
      </c>
      <c r="D2" s="384"/>
      <c r="E2" s="169"/>
    </row>
    <row r="3" spans="1:26" s="149" customFormat="1" ht="31.5" customHeight="1" x14ac:dyDescent="0.25">
      <c r="A3" s="343"/>
      <c r="B3" s="397"/>
      <c r="C3" s="396" t="s">
        <v>310</v>
      </c>
      <c r="D3" s="384"/>
      <c r="E3" s="439"/>
    </row>
    <row r="4" spans="1:26" s="149" customFormat="1" ht="5.25" customHeight="1" x14ac:dyDescent="0.25">
      <c r="A4" s="343"/>
      <c r="B4" s="392"/>
      <c r="C4" s="292"/>
      <c r="D4" s="384"/>
      <c r="E4" s="439"/>
      <c r="F4" s="346"/>
      <c r="G4" s="346"/>
      <c r="H4" s="346"/>
      <c r="I4" s="346"/>
      <c r="J4" s="346"/>
      <c r="K4" s="346"/>
      <c r="L4" s="346"/>
      <c r="M4" s="346"/>
      <c r="N4" s="346"/>
      <c r="O4" s="346"/>
      <c r="P4" s="346"/>
      <c r="Q4" s="346"/>
      <c r="R4" s="346"/>
      <c r="S4" s="346"/>
      <c r="T4" s="346"/>
      <c r="U4" s="346"/>
      <c r="V4" s="346"/>
      <c r="W4" s="346"/>
      <c r="X4" s="346"/>
      <c r="Y4" s="346"/>
      <c r="Z4" s="346"/>
    </row>
    <row r="5" spans="1:26" s="149" customFormat="1" ht="110.25" customHeight="1" x14ac:dyDescent="0.25">
      <c r="A5" s="343"/>
      <c r="B5" s="347" t="s">
        <v>311</v>
      </c>
      <c r="C5" s="395" t="s">
        <v>412</v>
      </c>
      <c r="D5" s="384"/>
      <c r="E5" s="439"/>
      <c r="F5" s="346"/>
      <c r="G5" s="346"/>
      <c r="H5" s="346"/>
      <c r="I5" s="346"/>
      <c r="J5" s="346"/>
      <c r="K5" s="346"/>
      <c r="L5" s="346"/>
      <c r="M5" s="346"/>
      <c r="N5" s="346"/>
      <c r="O5" s="346"/>
      <c r="P5" s="346"/>
      <c r="Q5" s="346"/>
      <c r="R5" s="346"/>
      <c r="S5" s="346"/>
      <c r="T5" s="346"/>
      <c r="U5" s="346"/>
      <c r="V5" s="346"/>
      <c r="W5" s="346"/>
      <c r="X5" s="346"/>
      <c r="Y5" s="346"/>
      <c r="Z5" s="346"/>
    </row>
    <row r="6" spans="1:26" s="149" customFormat="1" ht="61.5" customHeight="1" x14ac:dyDescent="0.25">
      <c r="A6" s="343"/>
      <c r="B6" s="347" t="s">
        <v>313</v>
      </c>
      <c r="C6" s="395" t="s">
        <v>411</v>
      </c>
      <c r="D6" s="384"/>
      <c r="E6" s="439"/>
      <c r="F6" s="346"/>
      <c r="G6" s="346"/>
      <c r="H6" s="346"/>
      <c r="I6" s="346"/>
      <c r="J6" s="346"/>
      <c r="K6" s="346"/>
      <c r="L6" s="346"/>
      <c r="M6" s="346"/>
      <c r="N6" s="346"/>
      <c r="O6" s="346"/>
      <c r="P6" s="346"/>
      <c r="Q6" s="346"/>
      <c r="R6" s="346"/>
      <c r="S6" s="346"/>
      <c r="T6" s="346"/>
      <c r="U6" s="346"/>
      <c r="V6" s="346"/>
      <c r="W6" s="346"/>
      <c r="X6" s="346"/>
      <c r="Y6" s="346"/>
      <c r="Z6" s="346"/>
    </row>
    <row r="7" spans="1:26" s="149" customFormat="1" ht="65.25" customHeight="1" x14ac:dyDescent="0.25">
      <c r="A7" s="343"/>
      <c r="B7" s="347" t="s">
        <v>315</v>
      </c>
      <c r="C7" s="395" t="s">
        <v>410</v>
      </c>
      <c r="D7" s="384"/>
      <c r="E7" s="169"/>
      <c r="O7" s="350"/>
    </row>
    <row r="8" spans="1:26" s="149" customFormat="1" ht="29.25" customHeight="1" x14ac:dyDescent="0.25">
      <c r="A8" s="343"/>
      <c r="B8" s="351" t="s">
        <v>317</v>
      </c>
      <c r="C8" s="390" t="s">
        <v>409</v>
      </c>
      <c r="D8" s="384"/>
      <c r="E8" s="169"/>
    </row>
    <row r="9" spans="1:26" s="149" customFormat="1" ht="52.5" customHeight="1" x14ac:dyDescent="0.25">
      <c r="A9" s="343"/>
      <c r="B9" s="347" t="s">
        <v>319</v>
      </c>
      <c r="C9" s="390" t="s">
        <v>408</v>
      </c>
      <c r="D9" s="384"/>
      <c r="E9" s="169"/>
    </row>
    <row r="10" spans="1:26" s="149" customFormat="1" ht="60" customHeight="1" x14ac:dyDescent="0.25">
      <c r="A10" s="343"/>
      <c r="B10" s="347" t="s">
        <v>321</v>
      </c>
      <c r="C10" s="390" t="s">
        <v>407</v>
      </c>
      <c r="D10" s="384"/>
      <c r="E10" s="169"/>
    </row>
    <row r="11" spans="1:26" s="149" customFormat="1" ht="36" customHeight="1" x14ac:dyDescent="0.25">
      <c r="A11" s="343"/>
      <c r="B11" s="347" t="s">
        <v>323</v>
      </c>
      <c r="C11" s="390" t="s">
        <v>406</v>
      </c>
      <c r="D11" s="384"/>
      <c r="E11" s="169"/>
    </row>
    <row r="12" spans="1:26" s="149" customFormat="1" ht="68.25" customHeight="1" x14ac:dyDescent="0.25">
      <c r="A12" s="343"/>
      <c r="B12" s="347" t="s">
        <v>325</v>
      </c>
      <c r="C12" s="390" t="s">
        <v>405</v>
      </c>
      <c r="D12" s="384"/>
      <c r="E12" s="169"/>
    </row>
    <row r="13" spans="1:26" s="149" customFormat="1" ht="75" customHeight="1" x14ac:dyDescent="0.3">
      <c r="A13" s="343"/>
      <c r="B13" s="347" t="s">
        <v>327</v>
      </c>
      <c r="C13" s="394" t="s">
        <v>404</v>
      </c>
      <c r="D13" s="384"/>
      <c r="E13" s="169"/>
    </row>
    <row r="14" spans="1:26" s="149" customFormat="1" ht="33.75" customHeight="1" x14ac:dyDescent="0.3">
      <c r="A14" s="343"/>
      <c r="B14" s="347" t="s">
        <v>329</v>
      </c>
      <c r="C14" s="390" t="s">
        <v>403</v>
      </c>
      <c r="D14" s="384"/>
      <c r="E14" s="169"/>
    </row>
    <row r="15" spans="1:26" s="149" customFormat="1" ht="43.5" customHeight="1" x14ac:dyDescent="0.3">
      <c r="A15" s="343"/>
      <c r="B15" s="347" t="s">
        <v>331</v>
      </c>
      <c r="C15" s="390" t="s">
        <v>421</v>
      </c>
      <c r="D15" s="384"/>
      <c r="E15" s="169"/>
    </row>
    <row r="16" spans="1:26" s="149" customFormat="1" ht="37.5" customHeight="1" x14ac:dyDescent="0.3">
      <c r="A16" s="343"/>
      <c r="B16" s="347" t="s">
        <v>333</v>
      </c>
      <c r="C16" s="390" t="s">
        <v>402</v>
      </c>
      <c r="D16" s="384"/>
      <c r="E16" s="169"/>
    </row>
    <row r="17" spans="1:5" s="149" customFormat="1" ht="28.5" customHeight="1" x14ac:dyDescent="0.3">
      <c r="A17" s="343"/>
      <c r="B17" s="392"/>
      <c r="C17" s="391" t="s">
        <v>286</v>
      </c>
      <c r="D17" s="384"/>
      <c r="E17" s="169"/>
    </row>
    <row r="18" spans="1:5" s="149" customFormat="1" ht="48" customHeight="1" x14ac:dyDescent="0.3">
      <c r="A18" s="343"/>
      <c r="B18" s="388" t="s">
        <v>335</v>
      </c>
      <c r="C18" s="393" t="s">
        <v>401</v>
      </c>
      <c r="D18" s="384"/>
      <c r="E18" s="169"/>
    </row>
    <row r="19" spans="1:5" s="149" customFormat="1" ht="37.5" customHeight="1" x14ac:dyDescent="0.3">
      <c r="A19" s="343"/>
      <c r="B19" s="388" t="s">
        <v>337</v>
      </c>
      <c r="C19" s="387" t="s">
        <v>400</v>
      </c>
      <c r="D19" s="384"/>
      <c r="E19" s="169"/>
    </row>
    <row r="20" spans="1:5" s="149" customFormat="1" ht="36" customHeight="1" x14ac:dyDescent="0.3">
      <c r="A20" s="343"/>
      <c r="B20" s="388" t="s">
        <v>339</v>
      </c>
      <c r="C20" s="387" t="s">
        <v>399</v>
      </c>
      <c r="D20" s="384"/>
      <c r="E20" s="169"/>
    </row>
    <row r="21" spans="1:5" s="149" customFormat="1" ht="32.25" customHeight="1" x14ac:dyDescent="0.3">
      <c r="A21" s="343"/>
      <c r="B21" s="392"/>
      <c r="C21" s="391" t="s">
        <v>293</v>
      </c>
      <c r="D21" s="384"/>
      <c r="E21" s="169"/>
    </row>
    <row r="22" spans="1:5" s="149" customFormat="1" ht="77.25" customHeight="1" x14ac:dyDescent="0.3">
      <c r="A22" s="343"/>
      <c r="B22" s="347" t="s">
        <v>341</v>
      </c>
      <c r="C22" s="390" t="s">
        <v>422</v>
      </c>
      <c r="D22" s="384"/>
      <c r="E22" s="169"/>
    </row>
    <row r="23" spans="1:5" s="149" customFormat="1" ht="33" customHeight="1" x14ac:dyDescent="0.3">
      <c r="A23" s="343"/>
      <c r="B23" s="347" t="s">
        <v>343</v>
      </c>
      <c r="C23" s="390" t="s">
        <v>398</v>
      </c>
      <c r="D23" s="384"/>
      <c r="E23" s="169"/>
    </row>
    <row r="24" spans="1:5" s="149" customFormat="1" ht="27.6" customHeight="1" x14ac:dyDescent="0.3">
      <c r="A24" s="343"/>
      <c r="B24" s="392"/>
      <c r="C24" s="391" t="s">
        <v>345</v>
      </c>
      <c r="D24" s="384"/>
      <c r="E24" s="169"/>
    </row>
    <row r="25" spans="1:5" s="149" customFormat="1" ht="34.5" customHeight="1" x14ac:dyDescent="0.3">
      <c r="A25" s="343"/>
      <c r="B25" s="347" t="s">
        <v>346</v>
      </c>
      <c r="C25" s="390" t="s">
        <v>397</v>
      </c>
      <c r="D25" s="384"/>
      <c r="E25" s="169"/>
    </row>
    <row r="26" spans="1:5" s="149" customFormat="1" ht="42.75" customHeight="1" x14ac:dyDescent="0.3">
      <c r="A26" s="343"/>
      <c r="B26" s="347" t="s">
        <v>348</v>
      </c>
      <c r="C26" s="390" t="s">
        <v>396</v>
      </c>
      <c r="D26" s="384"/>
      <c r="E26" s="169"/>
    </row>
    <row r="27" spans="1:5" s="149" customFormat="1" ht="48" customHeight="1" x14ac:dyDescent="0.3">
      <c r="A27" s="343"/>
      <c r="B27" s="347" t="s">
        <v>350</v>
      </c>
      <c r="C27" s="390" t="s">
        <v>395</v>
      </c>
      <c r="D27" s="384"/>
      <c r="E27" s="169"/>
    </row>
    <row r="28" spans="1:5" s="149" customFormat="1" ht="32.25" customHeight="1" x14ac:dyDescent="0.3">
      <c r="A28" s="343"/>
      <c r="B28" s="351" t="s">
        <v>352</v>
      </c>
      <c r="C28" s="390" t="s">
        <v>394</v>
      </c>
      <c r="D28" s="384"/>
      <c r="E28" s="169"/>
    </row>
    <row r="29" spans="1:5" s="149" customFormat="1" ht="40.5" customHeight="1" x14ac:dyDescent="0.3">
      <c r="A29" s="389"/>
      <c r="B29" s="388" t="s">
        <v>354</v>
      </c>
      <c r="C29" s="387" t="s">
        <v>393</v>
      </c>
      <c r="D29" s="384"/>
      <c r="E29" s="169"/>
    </row>
    <row r="30" spans="1:5" s="149" customFormat="1" ht="22.5" customHeight="1" thickBot="1" x14ac:dyDescent="0.35">
      <c r="A30" s="343"/>
      <c r="B30" s="386"/>
      <c r="C30" s="385" t="s">
        <v>389</v>
      </c>
      <c r="D30" s="384"/>
      <c r="E30" s="169"/>
    </row>
    <row r="31" spans="1:5" s="356" customFormat="1" ht="5.45" customHeight="1" x14ac:dyDescent="0.3">
      <c r="B31" s="383"/>
      <c r="C31" s="382"/>
      <c r="D31" s="378"/>
      <c r="E31" s="359"/>
    </row>
    <row r="32" spans="1:5" s="356" customFormat="1" ht="14.45" hidden="1" customHeight="1" x14ac:dyDescent="0.3">
      <c r="B32" s="381"/>
      <c r="C32" s="379"/>
      <c r="D32" s="378"/>
    </row>
  </sheetData>
  <sheetProtection algorithmName="SHA-512" hashValue="AYMISLiwmb5/IKceMHSytr12a35oKmBHZjKt4GLt5C26vJN0pHeJ8vq/19WwyM6dTI+czEHOZjmyYBTuuRSoRQ==" saltValue="0P2vnkagLQO58jmkpu26/A==" spinCount="100000" sheet="1" objects="1" scenarios="1"/>
  <mergeCells count="1">
    <mergeCell ref="E3:E6"/>
  </mergeCells>
  <hyperlinks>
    <hyperlink ref="B5" location="'Levy Comp FY2020'!B9" display="'Levy Comp FY2020'!B9" xr:uid="{737A7010-3657-40BF-8C8E-B18EA00D122D}"/>
    <hyperlink ref="B6" location="'Levy Comp FY2020'!B11" display="'Levy Comp FY2020'!B11" xr:uid="{9F09BD57-413C-485B-8EA7-98B6156E52E9}"/>
    <hyperlink ref="B7" location="'Levy Comp FY2020'!B13" display="'Levy Comp FY2020'!B13" xr:uid="{C1E4AEED-70B5-4BDC-B02E-9AD68CC203D8}"/>
    <hyperlink ref="B8" location="'Levy Comp FY2020'!B15" display="(4) Levy Comp" xr:uid="{3541A0C8-A1BC-4915-8B18-EDFF03DA4D6A}"/>
    <hyperlink ref="B9" location="'Levy Comp FY2020'!B17" display="'Levy Comp FY2020'!B17" xr:uid="{A58A4A91-E300-459D-96FC-B46D6CE6C80D}"/>
    <hyperlink ref="B10" location="'Levy Comp FY2020'!B19" display="'Levy Comp FY2020'!B19" xr:uid="{AB92ABFE-BAAA-4E3F-8D17-D9560860B596}"/>
    <hyperlink ref="B11" location="'Levy Comp FY2020'!B21" display="'Levy Comp FY2020'!B21" xr:uid="{C54E2855-4229-478B-8B9E-ED8DD9F9D735}"/>
    <hyperlink ref="B12" location="'Levy Comp FY2020'!B23" display="'Levy Comp FY2020'!B23" xr:uid="{50100335-18F6-4598-93CF-4D985B6488FD}"/>
    <hyperlink ref="B13" location="'Levy Comp FY2020'!B25" display="'Levy Comp FY2020'!B25" xr:uid="{E3483720-7676-4B01-AFA1-25CA2126FC27}"/>
    <hyperlink ref="B14" location="'Levy Comp FY2020'!B27" display="'Levy Comp FY2020'!B27" xr:uid="{7CFA1E7F-E86F-4872-9CCE-045239328AA2}"/>
    <hyperlink ref="B15" location="'Levy Comp FY2020'!B29" display="'Levy Comp FY2020'!B29" xr:uid="{83CC5A3D-C229-436D-AE69-25C932CBEE56}"/>
    <hyperlink ref="B16" location="'Levy Comp FY2020'!B31" display="'Levy Comp FY2020'!B31" xr:uid="{C5B1274F-5775-4573-B6E3-F8E2C60A900D}"/>
    <hyperlink ref="B18" location="'Levy Comp FY2020'!B34" display="'Levy Comp FY2020'!B34" xr:uid="{A943BC25-85BB-4486-BD35-8E14968438DB}"/>
    <hyperlink ref="B19" location="'Levy Comp FY2020'!B36" display="'Levy Comp FY2020'!B36" xr:uid="{BC766B8F-A585-4EAE-8C90-E0C7413C5B09}"/>
    <hyperlink ref="B20" location="'Levy Comp FY2020'!B38" display="'Levy Comp FY2020'!B38" xr:uid="{055C4739-3F03-4875-A394-D3D99E92FC43}"/>
    <hyperlink ref="B22" location="'Levy Comp FY2020'!B40" display="'Levy Comp FY2020'!B40" xr:uid="{F5D89CDD-ED33-4407-8990-7EF43A6A4BF5}"/>
    <hyperlink ref="B23" location="'Levy Comp FY2020'!B42" display="'Levy Comp FY2020'!B42" xr:uid="{0F869574-4AA1-4990-8056-214D2B1F3C53}"/>
    <hyperlink ref="B25" location="'Levy Comp FY2020'!B44" display="'Levy Comp FY2020'!B44" xr:uid="{8D879857-CD2B-40F1-A409-C96ED87F9330}"/>
    <hyperlink ref="B26" location="'Levy Comp FY2020'!B46" display="'Levy Comp FY2020'!B46" xr:uid="{56595312-A094-4B56-B848-A0937F3CA64C}"/>
    <hyperlink ref="B27" location="'Levy Comp FY2020'!B48" display="'Levy Comp FY2020'!B48" xr:uid="{7E6D1475-BB30-4CF3-9B28-2889BC4DB29D}"/>
    <hyperlink ref="B28" location="'Levy Comp FY2020'!B50" display="(21) Levy Comp" xr:uid="{A3F94C44-2C3C-4BE1-A523-BD97637400CD}"/>
    <hyperlink ref="B29" location="'Levy Comp FY2020'!B52" display="'Levy Comp FY2020'!B52" xr:uid="{EF46EF15-B7D8-4264-8A6A-AF67652030F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
  <sheetViews>
    <sheetView workbookViewId="0">
      <selection activeCell="E4" sqref="E4"/>
    </sheetView>
  </sheetViews>
  <sheetFormatPr defaultColWidth="8.7109375" defaultRowHeight="12.75" x14ac:dyDescent="0.2"/>
  <cols>
    <col min="1" max="1" width="92.85546875" style="274" customWidth="1"/>
    <col min="2" max="2" width="17.140625" style="212" customWidth="1"/>
    <col min="3" max="3" width="1.7109375" style="212" customWidth="1"/>
    <col min="4" max="4" width="16.5703125" style="212" customWidth="1"/>
    <col min="5" max="5" width="18.28515625" style="212" customWidth="1"/>
    <col min="6" max="6" width="8.7109375" style="212"/>
    <col min="7" max="7" width="7.42578125" style="212" customWidth="1"/>
    <col min="8" max="16384" width="8.7109375" style="212"/>
  </cols>
  <sheetData>
    <row r="1" spans="1:9" ht="23.25" x14ac:dyDescent="0.35">
      <c r="A1" s="454" t="s">
        <v>145</v>
      </c>
      <c r="B1" s="454"/>
      <c r="C1" s="454"/>
      <c r="D1" s="454"/>
      <c r="E1" s="454"/>
      <c r="F1" s="209"/>
      <c r="G1" s="210"/>
      <c r="H1" s="211"/>
      <c r="I1" s="211"/>
    </row>
    <row r="2" spans="1:9" ht="20.25" x14ac:dyDescent="0.3">
      <c r="A2" s="455" t="s">
        <v>146</v>
      </c>
      <c r="B2" s="455"/>
      <c r="C2" s="455"/>
      <c r="D2" s="455"/>
      <c r="E2" s="455"/>
      <c r="F2" s="209"/>
      <c r="G2" s="210"/>
      <c r="H2" s="211"/>
      <c r="I2" s="211"/>
    </row>
    <row r="3" spans="1:9" ht="9" customHeight="1" x14ac:dyDescent="0.25">
      <c r="A3" s="213"/>
      <c r="B3" s="214"/>
      <c r="C3" s="214"/>
      <c r="D3" s="214"/>
      <c r="E3" s="214"/>
      <c r="F3" s="209"/>
      <c r="G3" s="210"/>
      <c r="H3" s="211"/>
      <c r="I3" s="211"/>
    </row>
    <row r="4" spans="1:9" ht="18" customHeight="1" x14ac:dyDescent="0.25">
      <c r="A4" s="215" t="s">
        <v>186</v>
      </c>
      <c r="B4" s="216"/>
      <c r="C4" s="216"/>
      <c r="D4" s="214"/>
      <c r="E4" s="214"/>
      <c r="F4" s="217"/>
      <c r="G4" s="210"/>
      <c r="H4" s="211"/>
      <c r="I4" s="211"/>
    </row>
    <row r="5" spans="1:9" ht="23.25" customHeight="1" x14ac:dyDescent="0.35">
      <c r="A5" s="456" t="s">
        <v>218</v>
      </c>
      <c r="B5" s="456"/>
      <c r="C5" s="456"/>
      <c r="D5" s="456"/>
      <c r="E5" s="456"/>
      <c r="F5" s="217"/>
      <c r="G5" s="210"/>
      <c r="H5" s="211"/>
      <c r="I5" s="211"/>
    </row>
    <row r="6" spans="1:9" ht="29.45" customHeight="1" x14ac:dyDescent="0.35">
      <c r="A6" s="457" t="s">
        <v>57</v>
      </c>
      <c r="B6" s="457"/>
      <c r="C6" s="457"/>
      <c r="D6" s="457"/>
      <c r="E6" s="457"/>
      <c r="F6" s="217"/>
      <c r="G6" s="210"/>
      <c r="H6" s="211"/>
      <c r="I6" s="211"/>
    </row>
    <row r="7" spans="1:9" ht="10.5" customHeight="1" x14ac:dyDescent="0.35">
      <c r="A7" s="208"/>
      <c r="B7" s="208"/>
      <c r="C7" s="208"/>
      <c r="D7" s="208"/>
      <c r="E7" s="208"/>
      <c r="F7" s="217"/>
      <c r="G7" s="210"/>
      <c r="H7" s="211"/>
      <c r="I7" s="211"/>
    </row>
    <row r="8" spans="1:9" ht="29.25" customHeight="1" x14ac:dyDescent="0.25">
      <c r="A8" s="218" t="s">
        <v>219</v>
      </c>
      <c r="B8" s="101" t="s">
        <v>89</v>
      </c>
      <c r="C8" s="219"/>
      <c r="D8" s="220"/>
      <c r="E8" s="220"/>
      <c r="F8" s="217"/>
      <c r="G8" s="210"/>
      <c r="H8" s="211"/>
      <c r="I8" s="211"/>
    </row>
    <row r="9" spans="1:9" ht="34.9" customHeight="1" x14ac:dyDescent="0.25">
      <c r="A9" s="221" t="s">
        <v>220</v>
      </c>
      <c r="B9" s="103" t="s">
        <v>91</v>
      </c>
      <c r="C9" s="222"/>
      <c r="D9" s="222"/>
      <c r="E9" s="222"/>
      <c r="F9" s="217"/>
      <c r="G9" s="210"/>
      <c r="H9" s="211"/>
      <c r="I9" s="211"/>
    </row>
    <row r="10" spans="1:9" ht="15.75" x14ac:dyDescent="0.25">
      <c r="A10" s="13"/>
      <c r="B10" s="223"/>
      <c r="C10" s="223"/>
      <c r="D10" s="211"/>
      <c r="E10" s="224" t="s">
        <v>2</v>
      </c>
      <c r="F10" s="217"/>
      <c r="G10" s="210"/>
    </row>
    <row r="11" spans="1:9" x14ac:dyDescent="0.2">
      <c r="A11" s="225"/>
      <c r="B11" s="211"/>
      <c r="C11" s="211"/>
      <c r="D11" s="211"/>
      <c r="E11" s="226" t="s">
        <v>3</v>
      </c>
      <c r="F11" s="217"/>
    </row>
    <row r="12" spans="1:9" ht="20.100000000000001" customHeight="1" x14ac:dyDescent="0.25">
      <c r="A12" s="227" t="s">
        <v>221</v>
      </c>
      <c r="B12" s="211"/>
      <c r="C12" s="211"/>
      <c r="E12" s="211"/>
      <c r="F12" s="217"/>
      <c r="G12" s="211"/>
    </row>
    <row r="13" spans="1:9" ht="40.15" customHeight="1" thickBot="1" x14ac:dyDescent="0.3">
      <c r="A13" s="228" t="s">
        <v>222</v>
      </c>
      <c r="B13" s="229"/>
      <c r="C13" s="230"/>
      <c r="D13" s="231"/>
      <c r="E13" s="232" t="s">
        <v>4</v>
      </c>
      <c r="F13" s="217"/>
      <c r="G13" s="211"/>
    </row>
    <row r="14" spans="1:9" ht="10.15" customHeight="1" thickTop="1" x14ac:dyDescent="0.25">
      <c r="A14" s="6"/>
      <c r="B14" s="229"/>
      <c r="C14" s="230"/>
      <c r="D14" s="229"/>
      <c r="E14" s="233"/>
      <c r="F14" s="217"/>
    </row>
    <row r="15" spans="1:9" ht="20.100000000000001" customHeight="1" thickBot="1" x14ac:dyDescent="0.3">
      <c r="A15" s="234" t="s">
        <v>223</v>
      </c>
      <c r="B15" s="235">
        <f>+D13*0.005</f>
        <v>0</v>
      </c>
      <c r="C15" s="230"/>
      <c r="D15" s="236">
        <f>+B15</f>
        <v>0</v>
      </c>
      <c r="E15" s="232" t="s">
        <v>5</v>
      </c>
      <c r="F15" s="217"/>
      <c r="G15" s="211"/>
    </row>
    <row r="16" spans="1:9" ht="10.15" customHeight="1" thickTop="1" x14ac:dyDescent="0.25">
      <c r="A16" s="6"/>
      <c r="B16" s="229"/>
      <c r="C16" s="230"/>
      <c r="D16" s="229"/>
      <c r="E16" s="233"/>
      <c r="F16" s="217"/>
      <c r="G16" s="211"/>
    </row>
    <row r="17" spans="1:7" ht="33.6" customHeight="1" thickBot="1" x14ac:dyDescent="0.3">
      <c r="A17" s="237" t="s">
        <v>224</v>
      </c>
      <c r="B17" s="238"/>
      <c r="C17" s="230"/>
      <c r="D17" s="239">
        <f>+B17</f>
        <v>0</v>
      </c>
      <c r="E17" s="232" t="s">
        <v>6</v>
      </c>
      <c r="F17" s="217"/>
      <c r="G17" s="210"/>
    </row>
    <row r="18" spans="1:7" ht="10.15" customHeight="1" thickTop="1" x14ac:dyDescent="0.25">
      <c r="A18" s="24"/>
      <c r="B18" s="115"/>
      <c r="C18" s="230"/>
      <c r="D18" s="229"/>
      <c r="E18" s="240"/>
      <c r="F18" s="217"/>
      <c r="G18" s="210"/>
    </row>
    <row r="19" spans="1:7" ht="23.25" customHeight="1" thickBot="1" x14ac:dyDescent="0.3">
      <c r="A19" s="241" t="s">
        <v>93</v>
      </c>
      <c r="B19" s="229"/>
      <c r="C19" s="230"/>
      <c r="D19" s="236">
        <f>+D13+D15+D17</f>
        <v>0</v>
      </c>
      <c r="E19" s="232" t="s">
        <v>8</v>
      </c>
      <c r="F19" s="217"/>
      <c r="G19" s="210"/>
    </row>
    <row r="20" spans="1:7" ht="24" customHeight="1" thickTop="1" x14ac:dyDescent="0.25">
      <c r="A20" s="227" t="s">
        <v>11</v>
      </c>
      <c r="B20" s="229"/>
      <c r="C20" s="230"/>
      <c r="D20" s="229"/>
      <c r="E20" s="233"/>
      <c r="F20" s="217"/>
      <c r="G20" s="210"/>
    </row>
    <row r="21" spans="1:7" ht="58.15" customHeight="1" x14ac:dyDescent="0.2">
      <c r="A21" s="458" t="s">
        <v>225</v>
      </c>
      <c r="B21" s="458"/>
      <c r="C21" s="458"/>
      <c r="D21" s="458"/>
      <c r="E21" s="458"/>
      <c r="F21" s="217"/>
      <c r="G21" s="210"/>
    </row>
    <row r="22" spans="1:7" ht="48" customHeight="1" thickBot="1" x14ac:dyDescent="0.3">
      <c r="A22" s="242" t="s">
        <v>226</v>
      </c>
      <c r="B22" s="231"/>
      <c r="C22" s="230"/>
      <c r="D22" s="243">
        <f>+B22/1000</f>
        <v>0</v>
      </c>
      <c r="E22" s="232" t="s">
        <v>9</v>
      </c>
      <c r="F22" s="217"/>
      <c r="G22" s="210"/>
    </row>
    <row r="23" spans="1:7" ht="10.15" customHeight="1" thickTop="1" x14ac:dyDescent="0.25">
      <c r="A23" s="29"/>
      <c r="B23" s="229"/>
      <c r="C23" s="230"/>
      <c r="D23" s="244"/>
      <c r="E23" s="240"/>
      <c r="F23" s="217"/>
      <c r="G23" s="211"/>
    </row>
    <row r="24" spans="1:7" ht="48" customHeight="1" thickBot="1" x14ac:dyDescent="0.3">
      <c r="A24" s="245" t="s">
        <v>227</v>
      </c>
      <c r="B24" s="246"/>
      <c r="C24" s="230"/>
      <c r="D24" s="247">
        <f>+B24/1000</f>
        <v>0</v>
      </c>
      <c r="E24" s="248" t="s">
        <v>94</v>
      </c>
      <c r="F24" s="217"/>
      <c r="G24" s="211"/>
    </row>
    <row r="25" spans="1:7" ht="10.15" customHeight="1" thickTop="1" x14ac:dyDescent="0.25">
      <c r="A25" s="245"/>
      <c r="B25" s="249"/>
      <c r="C25" s="230"/>
      <c r="D25" s="250"/>
      <c r="E25" s="233"/>
      <c r="F25" s="217"/>
      <c r="G25" s="211"/>
    </row>
    <row r="26" spans="1:7" ht="24" customHeight="1" thickBot="1" x14ac:dyDescent="0.3">
      <c r="A26" s="29" t="s">
        <v>228</v>
      </c>
      <c r="B26" s="229"/>
      <c r="C26" s="230"/>
      <c r="D26" s="247">
        <f>+D22+D24</f>
        <v>0</v>
      </c>
      <c r="E26" s="232" t="s">
        <v>95</v>
      </c>
      <c r="F26" s="217"/>
      <c r="G26" s="211"/>
    </row>
    <row r="27" spans="1:7" ht="10.15" customHeight="1" thickTop="1" x14ac:dyDescent="0.25">
      <c r="A27" s="29"/>
      <c r="B27" s="229"/>
      <c r="C27" s="230"/>
      <c r="D27" s="250"/>
      <c r="E27" s="240"/>
      <c r="F27" s="217"/>
      <c r="G27" s="211"/>
    </row>
    <row r="28" spans="1:7" ht="43.9" customHeight="1" thickBot="1" x14ac:dyDescent="0.3">
      <c r="A28" s="251" t="s">
        <v>229</v>
      </c>
      <c r="B28" s="238"/>
      <c r="C28" s="230"/>
      <c r="D28" s="247">
        <f>+B28/1000</f>
        <v>0</v>
      </c>
      <c r="E28" s="232" t="s">
        <v>96</v>
      </c>
      <c r="F28" s="217"/>
      <c r="G28" s="210"/>
    </row>
    <row r="29" spans="1:7" ht="10.15" customHeight="1" thickTop="1" x14ac:dyDescent="0.25">
      <c r="A29" s="251"/>
      <c r="B29" s="115"/>
      <c r="C29" s="230"/>
      <c r="D29" s="250"/>
      <c r="E29" s="240"/>
      <c r="F29" s="217"/>
      <c r="G29" s="210"/>
    </row>
    <row r="30" spans="1:7" ht="45.6" customHeight="1" thickBot="1" x14ac:dyDescent="0.3">
      <c r="A30" s="251" t="s">
        <v>230</v>
      </c>
      <c r="B30" s="238"/>
      <c r="C30" s="230"/>
      <c r="D30" s="247">
        <f>+B30/1000</f>
        <v>0</v>
      </c>
      <c r="E30" s="232" t="s">
        <v>97</v>
      </c>
      <c r="F30" s="217"/>
      <c r="G30" s="211"/>
    </row>
    <row r="31" spans="1:7" ht="10.15" customHeight="1" thickTop="1" x14ac:dyDescent="0.25">
      <c r="A31" s="251"/>
      <c r="B31" s="115"/>
      <c r="C31" s="230"/>
      <c r="D31" s="250"/>
      <c r="E31" s="240"/>
      <c r="F31" s="217"/>
      <c r="G31" s="211"/>
    </row>
    <row r="32" spans="1:7" ht="20.100000000000001" customHeight="1" thickBot="1" x14ac:dyDescent="0.3">
      <c r="A32" s="24" t="s">
        <v>13</v>
      </c>
      <c r="B32" s="229"/>
      <c r="C32" s="230"/>
      <c r="D32" s="252">
        <f>+D26+D28+D30</f>
        <v>0</v>
      </c>
      <c r="E32" s="232" t="s">
        <v>10</v>
      </c>
      <c r="F32" s="217"/>
      <c r="G32" s="210"/>
    </row>
    <row r="33" spans="1:7" ht="10.15" customHeight="1" thickTop="1" x14ac:dyDescent="0.25">
      <c r="A33" s="26"/>
      <c r="B33" s="229"/>
      <c r="C33" s="230"/>
      <c r="D33" s="253"/>
      <c r="E33" s="233" t="s">
        <v>7</v>
      </c>
      <c r="F33" s="217"/>
      <c r="G33" s="210"/>
    </row>
    <row r="34" spans="1:7" ht="17.100000000000001" customHeight="1" thickBot="1" x14ac:dyDescent="0.3">
      <c r="A34" s="24" t="s">
        <v>231</v>
      </c>
      <c r="B34" s="229"/>
      <c r="C34" s="254"/>
      <c r="D34" s="125" t="e">
        <f>D19/D32</f>
        <v>#DIV/0!</v>
      </c>
      <c r="E34" s="232" t="s">
        <v>12</v>
      </c>
      <c r="F34" s="217"/>
      <c r="G34" s="210"/>
    </row>
    <row r="35" spans="1:7" ht="10.15" customHeight="1" thickTop="1" x14ac:dyDescent="0.25">
      <c r="A35" s="26"/>
      <c r="B35" s="229"/>
      <c r="C35" s="230"/>
      <c r="D35" s="229"/>
      <c r="E35" s="233"/>
      <c r="F35" s="217"/>
      <c r="G35" s="210"/>
    </row>
    <row r="36" spans="1:7" ht="20.100000000000001" customHeight="1" thickBot="1" x14ac:dyDescent="0.3">
      <c r="A36" s="24" t="s">
        <v>16</v>
      </c>
      <c r="B36" s="12"/>
      <c r="C36" s="255"/>
      <c r="D36" s="252">
        <f>+D32</f>
        <v>0</v>
      </c>
      <c r="E36" s="232" t="s">
        <v>14</v>
      </c>
      <c r="F36" s="217"/>
      <c r="G36" s="210"/>
    </row>
    <row r="37" spans="1:7" ht="20.100000000000001" customHeight="1" thickTop="1" thickBot="1" x14ac:dyDescent="0.3">
      <c r="A37" s="24" t="s">
        <v>232</v>
      </c>
      <c r="B37" s="256">
        <f>-D28</f>
        <v>0</v>
      </c>
      <c r="C37" s="255"/>
      <c r="D37" s="257"/>
      <c r="E37" s="233"/>
      <c r="F37" s="217"/>
      <c r="G37" s="210"/>
    </row>
    <row r="38" spans="1:7" ht="20.100000000000001" customHeight="1" thickTop="1" thickBot="1" x14ac:dyDescent="0.3">
      <c r="A38" s="24" t="s">
        <v>233</v>
      </c>
      <c r="B38" s="256">
        <f>-D30</f>
        <v>0</v>
      </c>
      <c r="C38" s="255"/>
      <c r="D38" s="252">
        <f>+B37+B38</f>
        <v>0</v>
      </c>
      <c r="E38" s="232" t="s">
        <v>98</v>
      </c>
      <c r="F38" s="217"/>
      <c r="G38" s="210"/>
    </row>
    <row r="39" spans="1:7" ht="10.15" customHeight="1" thickTop="1" x14ac:dyDescent="0.25">
      <c r="A39" s="29"/>
      <c r="B39" s="255"/>
      <c r="C39" s="255"/>
      <c r="D39" s="257"/>
      <c r="E39" s="233"/>
      <c r="F39" s="217"/>
      <c r="G39" s="210"/>
    </row>
    <row r="40" spans="1:7" ht="20.100000000000001" customHeight="1" thickBot="1" x14ac:dyDescent="0.3">
      <c r="A40" s="29" t="s">
        <v>70</v>
      </c>
      <c r="B40" s="255"/>
      <c r="C40" s="255"/>
      <c r="D40" s="252">
        <f>D36+D38</f>
        <v>0</v>
      </c>
      <c r="E40" s="232" t="s">
        <v>95</v>
      </c>
      <c r="F40" s="217"/>
      <c r="G40" s="210"/>
    </row>
    <row r="41" spans="1:7" ht="10.15" customHeight="1" thickTop="1" x14ac:dyDescent="0.25">
      <c r="A41" s="7"/>
      <c r="B41" s="230" t="s">
        <v>7</v>
      </c>
      <c r="C41" s="230"/>
      <c r="D41" s="229" t="s">
        <v>7</v>
      </c>
      <c r="E41" s="233" t="s">
        <v>7</v>
      </c>
      <c r="F41" s="217"/>
      <c r="G41" s="211"/>
    </row>
    <row r="42" spans="1:7" ht="20.100000000000001" customHeight="1" thickBot="1" x14ac:dyDescent="0.3">
      <c r="A42" s="11" t="s">
        <v>234</v>
      </c>
      <c r="B42" s="230" t="s">
        <v>7</v>
      </c>
      <c r="C42" s="230"/>
      <c r="D42" s="125" t="e">
        <f>+D34</f>
        <v>#DIV/0!</v>
      </c>
      <c r="E42" s="232" t="s">
        <v>12</v>
      </c>
      <c r="F42" s="217"/>
      <c r="G42" s="210"/>
    </row>
    <row r="43" spans="1:7" ht="10.15" customHeight="1" thickTop="1" x14ac:dyDescent="0.25">
      <c r="A43" s="1"/>
      <c r="B43" s="230"/>
      <c r="C43" s="230"/>
      <c r="D43" s="229"/>
      <c r="E43" s="233"/>
      <c r="F43" s="217"/>
      <c r="G43" s="210"/>
    </row>
    <row r="44" spans="1:7" ht="20.100000000000001" customHeight="1" thickBot="1" x14ac:dyDescent="0.3">
      <c r="A44" s="11" t="s">
        <v>36</v>
      </c>
      <c r="B44" s="230"/>
      <c r="C44" s="230"/>
      <c r="D44" s="239" t="e">
        <f>D42*D40</f>
        <v>#DIV/0!</v>
      </c>
      <c r="E44" s="232" t="s">
        <v>99</v>
      </c>
      <c r="F44" s="217"/>
      <c r="G44" s="211"/>
    </row>
    <row r="45" spans="1:7" ht="10.15" customHeight="1" thickTop="1" x14ac:dyDescent="0.25">
      <c r="A45" s="29"/>
      <c r="B45" s="230"/>
      <c r="C45" s="230"/>
      <c r="D45" s="257"/>
      <c r="E45" s="233"/>
      <c r="F45" s="217"/>
      <c r="G45" s="210"/>
    </row>
    <row r="46" spans="1:7" ht="20.100000000000001" customHeight="1" x14ac:dyDescent="0.25">
      <c r="A46" s="227" t="s">
        <v>20</v>
      </c>
      <c r="B46" s="230"/>
      <c r="C46" s="230"/>
      <c r="D46" s="257" t="s">
        <v>7</v>
      </c>
      <c r="E46" s="233" t="s">
        <v>7</v>
      </c>
      <c r="F46" s="210"/>
      <c r="G46" s="211"/>
    </row>
    <row r="47" spans="1:7" ht="20.100000000000001" customHeight="1" thickBot="1" x14ac:dyDescent="0.3">
      <c r="A47" s="258" t="s">
        <v>235</v>
      </c>
      <c r="B47" s="230"/>
      <c r="C47" s="230"/>
      <c r="D47" s="259" t="e">
        <f>+D44-D48-D49</f>
        <v>#DIV/0!</v>
      </c>
      <c r="E47" s="232" t="s">
        <v>8</v>
      </c>
      <c r="F47" s="210"/>
      <c r="G47" s="211"/>
    </row>
    <row r="48" spans="1:7" ht="20.100000000000001" customHeight="1" thickBot="1" x14ac:dyDescent="0.3">
      <c r="A48" s="258" t="s">
        <v>236</v>
      </c>
      <c r="B48" s="230"/>
      <c r="C48" s="230"/>
      <c r="D48" s="260" t="e">
        <f>+D42*B37</f>
        <v>#DIV/0!</v>
      </c>
      <c r="E48" s="232" t="s">
        <v>15</v>
      </c>
      <c r="F48" s="210"/>
      <c r="G48" s="211"/>
    </row>
    <row r="49" spans="1:10" ht="20.100000000000001" customHeight="1" thickBot="1" x14ac:dyDescent="0.3">
      <c r="A49" s="258" t="s">
        <v>237</v>
      </c>
      <c r="B49" s="230"/>
      <c r="C49" s="230"/>
      <c r="D49" s="261" t="e">
        <f>+D42*B38</f>
        <v>#DIV/0!</v>
      </c>
      <c r="E49" s="232" t="s">
        <v>19</v>
      </c>
      <c r="F49" s="211"/>
      <c r="G49" s="211"/>
    </row>
    <row r="50" spans="1:10" ht="20.100000000000001" customHeight="1" thickTop="1" thickBot="1" x14ac:dyDescent="0.3">
      <c r="A50" s="11" t="s">
        <v>37</v>
      </c>
      <c r="B50" s="262"/>
      <c r="C50" s="262"/>
      <c r="D50" s="263" t="e">
        <f>SUM(D47:D49)</f>
        <v>#DIV/0!</v>
      </c>
      <c r="E50" s="232" t="s">
        <v>99</v>
      </c>
      <c r="F50" s="211"/>
      <c r="G50" s="211"/>
    </row>
    <row r="51" spans="1:10" ht="10.15" customHeight="1" thickTop="1" x14ac:dyDescent="0.25">
      <c r="A51" s="11"/>
      <c r="B51" s="262"/>
      <c r="C51" s="262"/>
      <c r="D51" s="257"/>
      <c r="E51" s="232"/>
      <c r="F51" s="211"/>
      <c r="G51" s="211"/>
    </row>
    <row r="52" spans="1:10" ht="20.100000000000001" customHeight="1" x14ac:dyDescent="0.2">
      <c r="A52" s="1" t="s">
        <v>238</v>
      </c>
      <c r="B52" s="262"/>
      <c r="C52" s="262"/>
      <c r="D52" s="264"/>
      <c r="E52" s="265"/>
      <c r="F52" s="211"/>
      <c r="G52" s="211"/>
    </row>
    <row r="53" spans="1:10" ht="15.75" x14ac:dyDescent="0.25">
      <c r="A53" s="20" t="s">
        <v>52</v>
      </c>
      <c r="B53" s="266"/>
      <c r="C53" s="266"/>
      <c r="D53" s="267"/>
      <c r="E53" s="267"/>
      <c r="F53" s="267"/>
      <c r="G53" s="267"/>
      <c r="H53" s="267"/>
      <c r="I53" s="267"/>
      <c r="J53" s="267"/>
    </row>
    <row r="54" spans="1:10" ht="15" x14ac:dyDescent="0.2">
      <c r="A54" s="17" t="s">
        <v>239</v>
      </c>
      <c r="B54" s="266"/>
      <c r="C54" s="266"/>
      <c r="D54" s="267"/>
      <c r="E54" s="267"/>
      <c r="F54" s="267"/>
      <c r="G54" s="267"/>
      <c r="H54" s="267"/>
      <c r="I54" s="267"/>
      <c r="J54" s="267"/>
    </row>
    <row r="55" spans="1:10" ht="15" x14ac:dyDescent="0.2">
      <c r="A55" s="17" t="s">
        <v>240</v>
      </c>
      <c r="B55" s="266"/>
      <c r="C55" s="266"/>
      <c r="D55" s="267"/>
      <c r="E55" s="267"/>
      <c r="F55" s="267"/>
      <c r="G55" s="267"/>
      <c r="H55" s="267"/>
      <c r="I55" s="267"/>
      <c r="J55" s="267"/>
    </row>
    <row r="56" spans="1:10" ht="15" x14ac:dyDescent="0.2">
      <c r="A56" s="17"/>
      <c r="B56" s="266"/>
      <c r="C56" s="266"/>
      <c r="D56" s="267"/>
      <c r="E56" s="267"/>
      <c r="F56" s="267"/>
      <c r="G56" s="267"/>
      <c r="H56" s="267"/>
      <c r="I56" s="267"/>
      <c r="J56" s="267"/>
    </row>
    <row r="57" spans="1:10" ht="20.100000000000001" customHeight="1" x14ac:dyDescent="0.25">
      <c r="A57" s="17" t="s">
        <v>196</v>
      </c>
      <c r="B57" s="266"/>
      <c r="C57" s="266"/>
      <c r="D57" s="267"/>
      <c r="E57" s="267"/>
      <c r="F57" s="267"/>
      <c r="G57" s="267"/>
      <c r="H57" s="267"/>
      <c r="I57" s="267"/>
      <c r="J57" s="267"/>
    </row>
    <row r="58" spans="1:10" ht="20.100000000000001" customHeight="1" x14ac:dyDescent="0.2">
      <c r="A58" s="17" t="s">
        <v>53</v>
      </c>
      <c r="B58" s="267"/>
      <c r="C58" s="267"/>
      <c r="D58" s="267"/>
      <c r="E58" s="267"/>
      <c r="F58" s="267"/>
      <c r="G58" s="267"/>
      <c r="H58" s="267"/>
      <c r="I58" s="267"/>
      <c r="J58" s="267"/>
    </row>
    <row r="59" spans="1:10" ht="16.5" customHeight="1" x14ac:dyDescent="0.25">
      <c r="A59" s="17" t="s">
        <v>197</v>
      </c>
      <c r="B59" s="267"/>
      <c r="C59" s="267"/>
      <c r="D59" s="267"/>
      <c r="E59" s="267"/>
      <c r="F59" s="267"/>
      <c r="G59" s="267"/>
      <c r="H59" s="267"/>
      <c r="I59" s="267"/>
      <c r="J59" s="267"/>
    </row>
    <row r="60" spans="1:10" ht="8.25" customHeight="1" x14ac:dyDescent="0.2">
      <c r="A60" s="17"/>
      <c r="B60" s="267"/>
      <c r="C60" s="267"/>
      <c r="D60" s="267"/>
      <c r="E60" s="267"/>
      <c r="F60" s="267"/>
      <c r="G60" s="267"/>
      <c r="H60" s="267"/>
      <c r="I60" s="267"/>
      <c r="J60" s="267"/>
    </row>
    <row r="61" spans="1:10" ht="20.100000000000001" customHeight="1" x14ac:dyDescent="0.25">
      <c r="A61" s="17" t="s">
        <v>198</v>
      </c>
      <c r="B61" s="267"/>
      <c r="C61" s="267"/>
      <c r="D61" s="267"/>
      <c r="E61" s="267"/>
      <c r="F61" s="267"/>
      <c r="G61" s="267"/>
      <c r="H61" s="267"/>
      <c r="I61" s="267"/>
      <c r="J61" s="267"/>
    </row>
    <row r="62" spans="1:10" ht="20.100000000000001" customHeight="1" x14ac:dyDescent="0.2">
      <c r="A62" s="18" t="s">
        <v>163</v>
      </c>
      <c r="B62" s="267"/>
      <c r="C62" s="267"/>
      <c r="D62" s="267"/>
      <c r="E62" s="267"/>
      <c r="F62" s="267"/>
      <c r="G62" s="267"/>
      <c r="H62" s="267"/>
      <c r="I62" s="267"/>
      <c r="J62" s="267"/>
    </row>
    <row r="63" spans="1:10" ht="20.100000000000001" customHeight="1" x14ac:dyDescent="0.25">
      <c r="A63" s="18" t="s">
        <v>199</v>
      </c>
      <c r="B63" s="267"/>
      <c r="C63" s="267"/>
      <c r="D63" s="267"/>
      <c r="E63" s="267"/>
      <c r="F63" s="267"/>
      <c r="G63" s="267"/>
      <c r="H63" s="267"/>
      <c r="I63" s="267"/>
      <c r="J63" s="267"/>
    </row>
    <row r="64" spans="1:10" ht="8.25" customHeight="1" x14ac:dyDescent="0.2">
      <c r="A64" s="18"/>
      <c r="B64" s="267"/>
      <c r="C64" s="267"/>
      <c r="D64" s="267"/>
      <c r="E64" s="267"/>
      <c r="F64" s="267"/>
      <c r="G64" s="267"/>
      <c r="H64" s="267"/>
      <c r="I64" s="267"/>
      <c r="J64" s="267"/>
    </row>
    <row r="65" spans="1:10" ht="20.100000000000001" customHeight="1" x14ac:dyDescent="0.25">
      <c r="A65" s="12" t="s">
        <v>165</v>
      </c>
      <c r="B65" s="267"/>
      <c r="C65" s="267"/>
      <c r="D65" s="267"/>
      <c r="E65" s="267"/>
      <c r="F65" s="267"/>
      <c r="G65" s="267"/>
      <c r="H65" s="267"/>
      <c r="I65" s="267"/>
      <c r="J65" s="267"/>
    </row>
    <row r="66" spans="1:10" ht="20.100000000000001" customHeight="1" x14ac:dyDescent="0.25">
      <c r="A66" s="17" t="s">
        <v>200</v>
      </c>
      <c r="B66" s="267"/>
      <c r="C66" s="267"/>
      <c r="D66" s="267"/>
      <c r="E66" s="267"/>
      <c r="F66" s="267"/>
      <c r="G66" s="267"/>
      <c r="H66" s="267"/>
      <c r="I66" s="267"/>
      <c r="J66" s="267"/>
    </row>
    <row r="67" spans="1:10" ht="20.100000000000001" customHeight="1" x14ac:dyDescent="0.2">
      <c r="A67" s="58" t="s">
        <v>241</v>
      </c>
      <c r="B67" s="268"/>
      <c r="C67" s="268"/>
      <c r="D67" s="268"/>
      <c r="E67" s="268"/>
      <c r="F67" s="267"/>
      <c r="G67" s="267"/>
      <c r="H67" s="267"/>
      <c r="I67" s="267"/>
      <c r="J67" s="267"/>
    </row>
    <row r="68" spans="1:10" ht="20.100000000000001" customHeight="1" x14ac:dyDescent="0.2">
      <c r="A68" s="17"/>
      <c r="B68" s="267"/>
      <c r="C68" s="267"/>
      <c r="D68" s="267"/>
      <c r="E68" s="267"/>
      <c r="F68" s="267"/>
      <c r="G68" s="267"/>
      <c r="H68" s="267"/>
      <c r="I68" s="267"/>
      <c r="J68" s="267"/>
    </row>
    <row r="69" spans="1:10" ht="20.100000000000001" customHeight="1" x14ac:dyDescent="0.2">
      <c r="A69" s="17" t="s">
        <v>168</v>
      </c>
      <c r="B69" s="267"/>
      <c r="C69" s="267"/>
      <c r="D69" s="267"/>
      <c r="E69" s="267"/>
      <c r="F69" s="267"/>
      <c r="G69" s="267"/>
      <c r="H69" s="267"/>
      <c r="I69" s="267"/>
      <c r="J69" s="267"/>
    </row>
    <row r="70" spans="1:10" ht="20.100000000000001" customHeight="1" x14ac:dyDescent="0.2">
      <c r="A70" s="269" t="s">
        <v>169</v>
      </c>
      <c r="B70" s="267"/>
      <c r="C70" s="267"/>
      <c r="D70" s="267"/>
      <c r="E70" s="267"/>
      <c r="F70" s="267"/>
      <c r="G70" s="267"/>
      <c r="H70" s="267"/>
      <c r="I70" s="267"/>
      <c r="J70" s="267"/>
    </row>
    <row r="71" spans="1:10" ht="20.100000000000001" customHeight="1" x14ac:dyDescent="0.2">
      <c r="A71" s="17"/>
      <c r="B71" s="267"/>
      <c r="C71" s="267"/>
      <c r="D71" s="267"/>
      <c r="E71" s="267"/>
      <c r="F71" s="267"/>
      <c r="G71" s="267"/>
      <c r="H71" s="267"/>
      <c r="I71" s="267"/>
      <c r="J71" s="267"/>
    </row>
    <row r="72" spans="1:10" ht="20.100000000000001" customHeight="1" x14ac:dyDescent="0.2">
      <c r="A72" s="17" t="s">
        <v>201</v>
      </c>
      <c r="B72" s="267"/>
      <c r="C72" s="267"/>
      <c r="D72" s="267"/>
      <c r="E72" s="267"/>
      <c r="F72" s="267"/>
      <c r="G72" s="267"/>
      <c r="H72" s="267"/>
      <c r="I72" s="267"/>
      <c r="J72" s="267"/>
    </row>
    <row r="73" spans="1:10" ht="20.100000000000001" customHeight="1" x14ac:dyDescent="0.2">
      <c r="A73" s="17" t="s">
        <v>202</v>
      </c>
      <c r="B73" s="267"/>
      <c r="C73" s="267"/>
      <c r="D73" s="267"/>
      <c r="E73" s="267"/>
      <c r="F73" s="267"/>
      <c r="G73" s="267"/>
      <c r="H73" s="267"/>
      <c r="I73" s="267"/>
      <c r="J73" s="267"/>
    </row>
    <row r="74" spans="1:10" ht="20.100000000000001" customHeight="1" x14ac:dyDescent="0.2">
      <c r="A74" s="17"/>
      <c r="B74" s="267"/>
      <c r="C74" s="267"/>
      <c r="D74" s="267"/>
      <c r="E74" s="267"/>
      <c r="F74" s="267"/>
      <c r="G74" s="267"/>
      <c r="H74" s="267"/>
      <c r="I74" s="267"/>
      <c r="J74" s="267"/>
    </row>
    <row r="75" spans="1:10" ht="20.100000000000001" hidden="1" customHeight="1" x14ac:dyDescent="0.2">
      <c r="A75" s="96" t="s">
        <v>83</v>
      </c>
      <c r="B75" s="267"/>
      <c r="C75" s="267"/>
      <c r="D75" s="267"/>
      <c r="E75" s="267"/>
      <c r="F75" s="267"/>
      <c r="G75" s="267"/>
      <c r="H75" s="267"/>
      <c r="I75" s="267"/>
      <c r="J75" s="267"/>
    </row>
    <row r="76" spans="1:10" ht="20.100000000000001" customHeight="1" x14ac:dyDescent="0.2">
      <c r="A76" s="17" t="s">
        <v>103</v>
      </c>
      <c r="B76" s="267"/>
      <c r="C76" s="267"/>
      <c r="D76" s="267"/>
      <c r="E76" s="267"/>
      <c r="F76" s="267"/>
      <c r="G76" s="267"/>
      <c r="H76" s="267"/>
      <c r="I76" s="267"/>
      <c r="J76" s="267"/>
    </row>
    <row r="77" spans="1:10" ht="20.100000000000001" customHeight="1" x14ac:dyDescent="0.2">
      <c r="A77" s="17"/>
      <c r="B77" s="267"/>
      <c r="C77" s="267"/>
      <c r="D77" s="267"/>
      <c r="E77" s="267"/>
      <c r="F77" s="267"/>
      <c r="G77" s="267"/>
      <c r="H77" s="267"/>
      <c r="I77" s="267"/>
      <c r="J77" s="267"/>
    </row>
    <row r="78" spans="1:10" ht="19.5" customHeight="1" x14ac:dyDescent="0.25">
      <c r="A78" s="17" t="s">
        <v>242</v>
      </c>
      <c r="B78" s="267"/>
      <c r="C78" s="267"/>
      <c r="D78" s="267"/>
      <c r="E78" s="267"/>
      <c r="F78" s="267"/>
      <c r="G78" s="267"/>
      <c r="H78" s="267"/>
      <c r="I78" s="267"/>
      <c r="J78" s="267"/>
    </row>
    <row r="79" spans="1:10" ht="19.5" customHeight="1" x14ac:dyDescent="0.2">
      <c r="A79" s="17" t="s">
        <v>204</v>
      </c>
      <c r="B79" s="267"/>
      <c r="C79" s="267"/>
      <c r="D79" s="267"/>
      <c r="E79" s="267"/>
      <c r="F79" s="267"/>
      <c r="G79" s="267"/>
      <c r="H79" s="267"/>
      <c r="I79" s="267"/>
      <c r="J79" s="267"/>
    </row>
    <row r="80" spans="1:10" ht="20.100000000000001" customHeight="1" x14ac:dyDescent="0.2">
      <c r="A80" s="17"/>
      <c r="B80" s="267"/>
      <c r="C80" s="267"/>
      <c r="D80" s="267"/>
      <c r="E80" s="267"/>
      <c r="F80" s="267"/>
      <c r="G80" s="267"/>
      <c r="H80" s="267"/>
      <c r="I80" s="267"/>
      <c r="J80" s="267"/>
    </row>
    <row r="81" spans="1:10" ht="20.100000000000001" customHeight="1" x14ac:dyDescent="0.25">
      <c r="A81" s="17" t="s">
        <v>243</v>
      </c>
      <c r="B81" s="267"/>
      <c r="C81" s="267"/>
      <c r="D81" s="267"/>
      <c r="E81" s="267"/>
      <c r="F81" s="267"/>
      <c r="G81" s="267"/>
      <c r="H81" s="267"/>
      <c r="I81" s="267"/>
      <c r="J81" s="267"/>
    </row>
    <row r="82" spans="1:10" ht="20.100000000000001" customHeight="1" x14ac:dyDescent="0.2">
      <c r="A82" s="96" t="s">
        <v>244</v>
      </c>
      <c r="B82" s="267"/>
      <c r="C82" s="267"/>
      <c r="D82" s="267"/>
      <c r="E82" s="267"/>
      <c r="F82" s="267"/>
      <c r="G82" s="267"/>
      <c r="H82" s="267"/>
      <c r="I82" s="267"/>
      <c r="J82" s="267"/>
    </row>
    <row r="83" spans="1:10" ht="20.100000000000001" customHeight="1" x14ac:dyDescent="0.2">
      <c r="A83" s="270" t="s">
        <v>207</v>
      </c>
      <c r="B83" s="267"/>
      <c r="C83" s="267"/>
      <c r="D83" s="267"/>
      <c r="E83" s="267"/>
      <c r="F83" s="267"/>
      <c r="G83" s="267"/>
      <c r="H83" s="267"/>
      <c r="I83" s="267"/>
      <c r="J83" s="267"/>
    </row>
    <row r="84" spans="1:10" ht="20.100000000000001" customHeight="1" x14ac:dyDescent="0.2">
      <c r="A84" s="17"/>
      <c r="B84" s="267"/>
      <c r="C84" s="267"/>
      <c r="D84" s="267"/>
      <c r="E84" s="267"/>
      <c r="F84" s="267"/>
      <c r="G84" s="267"/>
      <c r="H84" s="267"/>
      <c r="I84" s="267"/>
      <c r="J84" s="267"/>
    </row>
    <row r="85" spans="1:10" ht="20.100000000000001" customHeight="1" x14ac:dyDescent="0.2">
      <c r="A85" s="17" t="s">
        <v>208</v>
      </c>
      <c r="B85" s="267"/>
      <c r="C85" s="267"/>
      <c r="D85" s="267"/>
      <c r="E85" s="267"/>
      <c r="F85" s="267"/>
      <c r="G85" s="267"/>
      <c r="H85" s="267"/>
      <c r="I85" s="267"/>
      <c r="J85" s="267"/>
    </row>
    <row r="86" spans="1:10" ht="20.100000000000001" customHeight="1" x14ac:dyDescent="0.2">
      <c r="A86" s="17"/>
      <c r="B86" s="267"/>
      <c r="C86" s="267"/>
      <c r="D86" s="267"/>
      <c r="E86" s="267"/>
      <c r="F86" s="267"/>
      <c r="G86" s="267"/>
      <c r="H86" s="267"/>
      <c r="I86" s="267"/>
      <c r="J86" s="267"/>
    </row>
    <row r="87" spans="1:10" ht="20.100000000000001" customHeight="1" x14ac:dyDescent="0.25">
      <c r="A87" s="17" t="s">
        <v>245</v>
      </c>
      <c r="B87" s="267"/>
      <c r="C87" s="267"/>
      <c r="D87" s="267"/>
      <c r="E87" s="267"/>
      <c r="F87" s="267"/>
      <c r="G87" s="267"/>
      <c r="H87" s="267"/>
      <c r="I87" s="267"/>
      <c r="J87" s="267"/>
    </row>
    <row r="88" spans="1:10" ht="20.100000000000001" customHeight="1" x14ac:dyDescent="0.2">
      <c r="A88" s="271" t="s">
        <v>246</v>
      </c>
      <c r="B88" s="267"/>
      <c r="C88" s="267"/>
      <c r="D88" s="267"/>
      <c r="E88" s="267"/>
      <c r="F88" s="267"/>
      <c r="G88" s="267"/>
      <c r="H88" s="267"/>
      <c r="I88" s="267"/>
      <c r="J88" s="267"/>
    </row>
    <row r="89" spans="1:10" ht="20.100000000000001" customHeight="1" x14ac:dyDescent="0.2">
      <c r="A89" s="17" t="s">
        <v>211</v>
      </c>
      <c r="B89" s="267"/>
      <c r="C89" s="267"/>
      <c r="D89" s="267"/>
      <c r="E89" s="267"/>
      <c r="F89" s="267"/>
      <c r="G89" s="267"/>
      <c r="H89" s="267"/>
      <c r="I89" s="267"/>
      <c r="J89" s="267"/>
    </row>
    <row r="90" spans="1:10" ht="20.100000000000001" customHeight="1" x14ac:dyDescent="0.2">
      <c r="A90" s="17"/>
      <c r="B90" s="267"/>
      <c r="C90" s="267"/>
      <c r="D90" s="267"/>
      <c r="E90" s="267"/>
      <c r="F90" s="267"/>
      <c r="G90" s="267"/>
      <c r="H90" s="267"/>
      <c r="I90" s="267"/>
      <c r="J90" s="267"/>
    </row>
    <row r="91" spans="1:10" ht="20.100000000000001" customHeight="1" x14ac:dyDescent="0.25">
      <c r="A91" s="17" t="s">
        <v>247</v>
      </c>
      <c r="B91" s="267"/>
      <c r="C91" s="267"/>
      <c r="D91" s="267"/>
      <c r="E91" s="267"/>
      <c r="F91" s="267"/>
      <c r="G91" s="267"/>
      <c r="H91" s="267"/>
      <c r="I91" s="267"/>
      <c r="J91" s="267"/>
    </row>
    <row r="92" spans="1:10" ht="20.100000000000001" customHeight="1" x14ac:dyDescent="0.2">
      <c r="A92" s="272" t="s">
        <v>248</v>
      </c>
      <c r="B92" s="267"/>
      <c r="C92" s="267"/>
      <c r="D92" s="267"/>
      <c r="E92" s="267"/>
      <c r="F92" s="267"/>
      <c r="G92" s="267"/>
      <c r="H92" s="267"/>
      <c r="I92" s="267"/>
      <c r="J92" s="267"/>
    </row>
    <row r="93" spans="1:10" ht="20.100000000000001" customHeight="1" x14ac:dyDescent="0.2">
      <c r="A93" s="272" t="s">
        <v>214</v>
      </c>
      <c r="B93" s="267"/>
      <c r="C93" s="267"/>
      <c r="D93" s="267"/>
      <c r="E93" s="267"/>
      <c r="F93" s="267"/>
      <c r="G93" s="267"/>
      <c r="H93" s="267"/>
      <c r="I93" s="267"/>
      <c r="J93" s="267"/>
    </row>
    <row r="94" spans="1:10" ht="20.100000000000001" customHeight="1" x14ac:dyDescent="0.2">
      <c r="A94" s="17"/>
      <c r="B94" s="267"/>
      <c r="C94" s="267"/>
      <c r="D94" s="267"/>
      <c r="E94" s="267"/>
      <c r="F94" s="267"/>
      <c r="G94" s="267"/>
      <c r="H94" s="267"/>
      <c r="I94" s="267"/>
      <c r="J94" s="267"/>
    </row>
    <row r="95" spans="1:10" ht="20.100000000000001" customHeight="1" x14ac:dyDescent="0.2">
      <c r="A95" s="17" t="s">
        <v>249</v>
      </c>
      <c r="B95" s="267"/>
      <c r="C95" s="267"/>
      <c r="D95" s="267"/>
      <c r="E95" s="267"/>
      <c r="F95" s="267"/>
      <c r="G95" s="267"/>
      <c r="H95" s="267"/>
      <c r="I95" s="267"/>
      <c r="J95" s="267"/>
    </row>
    <row r="96" spans="1:10" ht="20.100000000000001" customHeight="1" x14ac:dyDescent="0.2">
      <c r="A96" s="17"/>
      <c r="B96" s="267"/>
      <c r="C96" s="267"/>
      <c r="D96" s="267"/>
      <c r="E96" s="267"/>
      <c r="F96" s="267"/>
      <c r="G96" s="267"/>
      <c r="H96" s="267"/>
      <c r="I96" s="267"/>
      <c r="J96" s="267"/>
    </row>
    <row r="97" spans="1:10" ht="20.100000000000001" customHeight="1" x14ac:dyDescent="0.2">
      <c r="A97" s="17" t="s">
        <v>250</v>
      </c>
      <c r="B97" s="267"/>
      <c r="C97" s="267"/>
      <c r="D97" s="267"/>
      <c r="E97" s="267"/>
      <c r="F97" s="267"/>
      <c r="G97" s="267"/>
      <c r="H97" s="267"/>
      <c r="I97" s="267"/>
      <c r="J97" s="267"/>
    </row>
    <row r="98" spans="1:10" ht="20.100000000000001" customHeight="1" x14ac:dyDescent="0.2">
      <c r="A98" s="17" t="s">
        <v>181</v>
      </c>
      <c r="B98" s="267"/>
      <c r="C98" s="267"/>
      <c r="D98" s="267"/>
      <c r="E98" s="267"/>
      <c r="F98" s="267"/>
      <c r="G98" s="267"/>
      <c r="H98" s="267"/>
      <c r="I98" s="267"/>
      <c r="J98" s="267"/>
    </row>
    <row r="99" spans="1:10" ht="20.100000000000001" customHeight="1" x14ac:dyDescent="0.2">
      <c r="A99" s="17"/>
      <c r="B99" s="267"/>
      <c r="C99" s="267"/>
      <c r="D99" s="267"/>
      <c r="E99" s="267"/>
      <c r="F99" s="267"/>
      <c r="G99" s="267"/>
      <c r="H99" s="267"/>
      <c r="I99" s="267"/>
      <c r="J99" s="267"/>
    </row>
    <row r="100" spans="1:10" ht="20.100000000000001" customHeight="1" x14ac:dyDescent="0.2">
      <c r="A100" s="17" t="s">
        <v>215</v>
      </c>
      <c r="B100" s="267"/>
      <c r="C100" s="267"/>
      <c r="D100" s="267"/>
      <c r="E100" s="267"/>
      <c r="F100" s="267"/>
      <c r="G100" s="267"/>
      <c r="H100" s="267"/>
      <c r="I100" s="267"/>
      <c r="J100" s="267"/>
    </row>
    <row r="101" spans="1:10" ht="20.100000000000001" customHeight="1" x14ac:dyDescent="0.2">
      <c r="A101" s="17" t="s">
        <v>216</v>
      </c>
      <c r="B101" s="267"/>
      <c r="C101" s="267"/>
      <c r="D101" s="267"/>
      <c r="E101" s="267"/>
      <c r="F101" s="267"/>
      <c r="G101" s="267"/>
      <c r="H101" s="267"/>
      <c r="I101" s="267"/>
      <c r="J101" s="267"/>
    </row>
    <row r="102" spans="1:10" ht="20.100000000000001" customHeight="1" x14ac:dyDescent="0.2">
      <c r="A102" s="17"/>
      <c r="B102" s="267"/>
      <c r="C102" s="267"/>
      <c r="D102" s="267"/>
      <c r="E102" s="267"/>
      <c r="F102" s="267"/>
      <c r="G102" s="267"/>
      <c r="H102" s="267"/>
      <c r="I102" s="267"/>
      <c r="J102" s="267"/>
    </row>
    <row r="103" spans="1:10" ht="20.100000000000001" customHeight="1" x14ac:dyDescent="0.2">
      <c r="A103" s="17" t="s">
        <v>114</v>
      </c>
      <c r="B103" s="267"/>
      <c r="C103" s="267"/>
      <c r="D103" s="267"/>
      <c r="E103" s="267"/>
      <c r="F103" s="267"/>
      <c r="G103" s="267"/>
      <c r="H103" s="267"/>
      <c r="I103" s="267"/>
      <c r="J103" s="267"/>
    </row>
    <row r="104" spans="1:10" ht="20.100000000000001" customHeight="1" x14ac:dyDescent="0.2">
      <c r="A104" s="17"/>
      <c r="B104" s="267"/>
      <c r="C104" s="267"/>
      <c r="D104" s="267"/>
      <c r="E104" s="267"/>
      <c r="F104" s="267"/>
      <c r="G104" s="267"/>
      <c r="H104" s="267"/>
      <c r="I104" s="267"/>
      <c r="J104" s="267"/>
    </row>
    <row r="105" spans="1:10" ht="15" x14ac:dyDescent="0.2">
      <c r="A105" s="17" t="s">
        <v>115</v>
      </c>
      <c r="B105" s="267"/>
      <c r="C105" s="267"/>
      <c r="D105" s="267"/>
      <c r="E105" s="267"/>
      <c r="F105" s="267"/>
      <c r="G105" s="267"/>
      <c r="H105" s="267"/>
      <c r="I105" s="267"/>
      <c r="J105" s="267"/>
    </row>
    <row r="106" spans="1:10" ht="15" x14ac:dyDescent="0.2">
      <c r="A106" s="17" t="s">
        <v>116</v>
      </c>
      <c r="B106" s="267"/>
      <c r="C106" s="267"/>
      <c r="D106" s="267"/>
      <c r="E106" s="267"/>
      <c r="F106" s="267"/>
      <c r="G106" s="267"/>
      <c r="H106" s="267"/>
      <c r="I106" s="267"/>
      <c r="J106" s="267"/>
    </row>
    <row r="107" spans="1:10" ht="15" x14ac:dyDescent="0.2">
      <c r="A107" s="17" t="s">
        <v>31</v>
      </c>
      <c r="B107" s="267"/>
      <c r="C107" s="267"/>
      <c r="D107" s="267"/>
      <c r="E107" s="267"/>
      <c r="F107" s="267"/>
      <c r="G107" s="267"/>
      <c r="H107" s="267"/>
      <c r="I107" s="267"/>
      <c r="J107" s="267"/>
    </row>
    <row r="108" spans="1:10" ht="15" x14ac:dyDescent="0.2">
      <c r="A108" s="17"/>
      <c r="B108" s="267"/>
      <c r="C108" s="267"/>
      <c r="D108" s="267"/>
      <c r="E108" s="267"/>
      <c r="F108" s="267"/>
      <c r="G108" s="267"/>
      <c r="H108" s="267"/>
      <c r="I108" s="267"/>
      <c r="J108" s="267"/>
    </row>
    <row r="109" spans="1:10" ht="15.75" x14ac:dyDescent="0.25">
      <c r="A109" s="11" t="s">
        <v>182</v>
      </c>
      <c r="B109" s="267"/>
      <c r="C109" s="267"/>
      <c r="D109" s="267"/>
      <c r="E109" s="267"/>
      <c r="F109" s="267"/>
      <c r="G109" s="267"/>
      <c r="H109" s="267"/>
      <c r="I109" s="267"/>
      <c r="J109" s="267"/>
    </row>
    <row r="110" spans="1:10" ht="15" x14ac:dyDescent="0.2">
      <c r="A110" s="17" t="s">
        <v>251</v>
      </c>
      <c r="B110" s="267"/>
      <c r="C110" s="267"/>
      <c r="D110" s="267"/>
      <c r="E110" s="267"/>
      <c r="F110" s="267"/>
      <c r="G110" s="267"/>
      <c r="H110" s="267"/>
      <c r="I110" s="267"/>
      <c r="J110" s="267"/>
    </row>
    <row r="111" spans="1:10" ht="15" x14ac:dyDescent="0.2">
      <c r="A111" s="17" t="s">
        <v>252</v>
      </c>
      <c r="B111" s="267"/>
      <c r="C111" s="267"/>
      <c r="D111" s="267"/>
      <c r="E111" s="267"/>
      <c r="F111" s="267"/>
      <c r="G111" s="267"/>
      <c r="H111" s="267"/>
      <c r="I111" s="267"/>
      <c r="J111" s="267"/>
    </row>
    <row r="112" spans="1:10" ht="15" x14ac:dyDescent="0.2">
      <c r="A112" s="17" t="s">
        <v>253</v>
      </c>
      <c r="B112" s="267"/>
      <c r="C112" s="267"/>
      <c r="D112" s="267"/>
      <c r="E112" s="267"/>
      <c r="F112" s="267"/>
      <c r="G112" s="267"/>
      <c r="H112" s="267"/>
      <c r="I112" s="267"/>
      <c r="J112" s="267"/>
    </row>
    <row r="113" spans="1:10" ht="15" x14ac:dyDescent="0.2">
      <c r="A113" s="17" t="s">
        <v>254</v>
      </c>
      <c r="B113" s="267"/>
      <c r="C113" s="267"/>
      <c r="D113" s="267"/>
      <c r="E113" s="267"/>
      <c r="F113" s="267"/>
      <c r="G113" s="267"/>
      <c r="H113" s="267"/>
      <c r="I113" s="267"/>
      <c r="J113" s="267"/>
    </row>
    <row r="114" spans="1:10" x14ac:dyDescent="0.2">
      <c r="A114" s="273"/>
    </row>
    <row r="115" spans="1:10" x14ac:dyDescent="0.2">
      <c r="A115" s="1" t="s">
        <v>238</v>
      </c>
    </row>
  </sheetData>
  <mergeCells count="5">
    <mergeCell ref="A1:E1"/>
    <mergeCell ref="A2:E2"/>
    <mergeCell ref="A5:E5"/>
    <mergeCell ref="A6:E6"/>
    <mergeCell ref="A21:E21"/>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3"/>
  <sheetViews>
    <sheetView zoomScaleNormal="100" workbookViewId="0">
      <selection activeCell="A4" sqref="A4"/>
    </sheetView>
  </sheetViews>
  <sheetFormatPr defaultColWidth="8.7109375" defaultRowHeight="12.75" x14ac:dyDescent="0.2"/>
  <cols>
    <col min="1" max="1" width="92.85546875" style="207" customWidth="1"/>
    <col min="2" max="2" width="17.140625" style="149" customWidth="1"/>
    <col min="3" max="3" width="1.7109375" style="149" customWidth="1"/>
    <col min="4" max="4" width="16.5703125" style="149" customWidth="1"/>
    <col min="5" max="5" width="18.28515625" style="149" customWidth="1"/>
    <col min="6" max="16384" width="8.7109375" style="149"/>
  </cols>
  <sheetData>
    <row r="1" spans="1:9" ht="23.25" x14ac:dyDescent="0.35">
      <c r="A1" s="459" t="s">
        <v>145</v>
      </c>
      <c r="B1" s="459"/>
      <c r="C1" s="459"/>
      <c r="D1" s="459"/>
      <c r="E1" s="459"/>
      <c r="F1" s="146"/>
      <c r="G1" s="147"/>
      <c r="H1" s="148"/>
      <c r="I1" s="148"/>
    </row>
    <row r="2" spans="1:9" ht="20.25" x14ac:dyDescent="0.3">
      <c r="A2" s="460" t="s">
        <v>146</v>
      </c>
      <c r="B2" s="460"/>
      <c r="C2" s="460"/>
      <c r="D2" s="460"/>
      <c r="E2" s="460"/>
      <c r="F2" s="146"/>
      <c r="G2" s="147"/>
      <c r="H2" s="148"/>
      <c r="I2" s="148"/>
    </row>
    <row r="3" spans="1:9" ht="9" customHeight="1" x14ac:dyDescent="0.25">
      <c r="A3" s="150"/>
      <c r="B3" s="151"/>
      <c r="C3" s="151"/>
      <c r="D3" s="151"/>
      <c r="E3" s="151"/>
      <c r="F3" s="146"/>
      <c r="G3" s="147"/>
      <c r="H3" s="148"/>
      <c r="I3" s="148"/>
    </row>
    <row r="4" spans="1:9" ht="18" customHeight="1" x14ac:dyDescent="0.25">
      <c r="A4" s="152" t="s">
        <v>186</v>
      </c>
      <c r="B4" s="153"/>
      <c r="C4" s="153"/>
      <c r="D4" s="151"/>
      <c r="E4" s="151"/>
      <c r="F4" s="154"/>
      <c r="G4" s="147"/>
      <c r="H4" s="148"/>
      <c r="I4" s="148"/>
    </row>
    <row r="5" spans="1:9" ht="23.25" customHeight="1" x14ac:dyDescent="0.35">
      <c r="A5" s="461" t="s">
        <v>187</v>
      </c>
      <c r="B5" s="461"/>
      <c r="C5" s="461"/>
      <c r="D5" s="461"/>
      <c r="E5" s="461"/>
      <c r="F5" s="154"/>
      <c r="G5" s="147"/>
      <c r="H5" s="148"/>
      <c r="I5" s="148"/>
    </row>
    <row r="6" spans="1:9" ht="29.45" customHeight="1" x14ac:dyDescent="0.35">
      <c r="A6" s="462" t="s">
        <v>57</v>
      </c>
      <c r="B6" s="462"/>
      <c r="C6" s="462"/>
      <c r="D6" s="462"/>
      <c r="E6" s="462"/>
      <c r="F6" s="154"/>
      <c r="G6" s="147"/>
      <c r="H6" s="148"/>
      <c r="I6" s="148"/>
    </row>
    <row r="7" spans="1:9" ht="10.5" customHeight="1" x14ac:dyDescent="0.35">
      <c r="A7" s="155"/>
      <c r="B7" s="155"/>
      <c r="C7" s="155"/>
      <c r="D7" s="155"/>
      <c r="E7" s="155"/>
      <c r="F7" s="154"/>
      <c r="G7" s="147"/>
      <c r="H7" s="148"/>
      <c r="I7" s="148"/>
    </row>
    <row r="8" spans="1:9" ht="17.25" customHeight="1" x14ac:dyDescent="0.25">
      <c r="A8" s="156" t="s">
        <v>149</v>
      </c>
      <c r="B8" s="153"/>
      <c r="C8" s="153"/>
      <c r="D8" s="151"/>
      <c r="E8" s="151"/>
      <c r="F8" s="154"/>
      <c r="G8" s="147"/>
      <c r="H8" s="148"/>
      <c r="I8" s="148"/>
    </row>
    <row r="9" spans="1:9" ht="17.25" customHeight="1" x14ac:dyDescent="0.25">
      <c r="A9" s="157" t="s">
        <v>150</v>
      </c>
      <c r="B9" s="153"/>
      <c r="C9" s="153"/>
      <c r="D9" s="151"/>
      <c r="E9" s="151"/>
      <c r="F9" s="154"/>
      <c r="G9" s="147"/>
      <c r="H9" s="148"/>
      <c r="I9" s="148"/>
    </row>
    <row r="10" spans="1:9" ht="10.5" customHeight="1" x14ac:dyDescent="0.25">
      <c r="A10" s="157"/>
      <c r="B10" s="153"/>
      <c r="C10" s="153"/>
      <c r="D10" s="151"/>
      <c r="E10" s="151"/>
      <c r="F10" s="154"/>
      <c r="G10" s="147"/>
      <c r="H10" s="148"/>
      <c r="I10" s="148"/>
    </row>
    <row r="11" spans="1:9" ht="29.25" customHeight="1" x14ac:dyDescent="0.25">
      <c r="A11" s="158" t="s">
        <v>188</v>
      </c>
      <c r="B11" s="159" t="s">
        <v>89</v>
      </c>
      <c r="C11" s="153"/>
      <c r="D11" s="151"/>
      <c r="E11" s="151"/>
      <c r="F11" s="154"/>
      <c r="G11" s="147"/>
      <c r="H11" s="148"/>
      <c r="I11" s="148"/>
    </row>
    <row r="12" spans="1:9" ht="30" customHeight="1" x14ac:dyDescent="0.25">
      <c r="A12" s="160" t="s">
        <v>90</v>
      </c>
      <c r="B12" s="161" t="s">
        <v>91</v>
      </c>
      <c r="C12" s="153"/>
      <c r="D12" s="151"/>
      <c r="E12" s="151"/>
      <c r="F12" s="154"/>
      <c r="G12" s="147"/>
      <c r="H12" s="148"/>
      <c r="I12" s="148"/>
    </row>
    <row r="13" spans="1:9" ht="20.25" customHeight="1" x14ac:dyDescent="0.25">
      <c r="A13" s="463" t="s">
        <v>152</v>
      </c>
      <c r="B13" s="463"/>
      <c r="C13" s="153"/>
      <c r="D13" s="151"/>
      <c r="E13" s="151"/>
      <c r="F13" s="154"/>
      <c r="G13" s="147"/>
      <c r="H13" s="148"/>
      <c r="I13" s="148"/>
    </row>
    <row r="14" spans="1:9" ht="12.75" customHeight="1" x14ac:dyDescent="0.25">
      <c r="A14" s="157"/>
      <c r="B14" s="153"/>
      <c r="C14" s="153"/>
      <c r="D14" s="151"/>
      <c r="E14" s="151"/>
      <c r="F14" s="154"/>
      <c r="G14" s="147"/>
      <c r="H14" s="148"/>
      <c r="I14" s="148"/>
    </row>
    <row r="15" spans="1:9" ht="9" customHeight="1" x14ac:dyDescent="0.2">
      <c r="A15" s="162"/>
      <c r="B15" s="163"/>
      <c r="C15" s="163"/>
      <c r="D15" s="164"/>
      <c r="E15" s="148"/>
      <c r="F15" s="154"/>
      <c r="G15" s="147"/>
    </row>
    <row r="16" spans="1:9" ht="15.75" x14ac:dyDescent="0.25">
      <c r="A16" s="165" t="s">
        <v>153</v>
      </c>
      <c r="B16" s="163"/>
      <c r="C16" s="163"/>
      <c r="D16" s="164"/>
      <c r="E16" s="148"/>
      <c r="F16" s="154"/>
      <c r="G16" s="148"/>
    </row>
    <row r="17" spans="1:7" ht="15.75" x14ac:dyDescent="0.25">
      <c r="A17" s="165" t="s">
        <v>154</v>
      </c>
      <c r="B17" s="166"/>
      <c r="C17" s="166"/>
      <c r="D17" s="148"/>
      <c r="E17" s="154" t="s">
        <v>2</v>
      </c>
      <c r="F17" s="154"/>
      <c r="G17" s="147"/>
    </row>
    <row r="18" spans="1:7" x14ac:dyDescent="0.2">
      <c r="A18" s="167"/>
      <c r="B18" s="148"/>
      <c r="C18" s="148"/>
      <c r="D18" s="148"/>
      <c r="E18" s="168" t="s">
        <v>3</v>
      </c>
      <c r="F18" s="154"/>
    </row>
    <row r="19" spans="1:7" ht="20.100000000000001" customHeight="1" x14ac:dyDescent="0.25">
      <c r="A19" s="169" t="s">
        <v>189</v>
      </c>
      <c r="B19" s="148"/>
      <c r="C19" s="148"/>
      <c r="E19" s="148"/>
      <c r="F19" s="154"/>
      <c r="G19" s="148"/>
    </row>
    <row r="20" spans="1:7" ht="20.100000000000001" customHeight="1" thickBot="1" x14ac:dyDescent="0.3">
      <c r="A20" s="147" t="s">
        <v>155</v>
      </c>
      <c r="B20" s="170"/>
      <c r="C20" s="170"/>
      <c r="D20" s="171"/>
      <c r="E20" s="172" t="s">
        <v>4</v>
      </c>
      <c r="F20" s="154"/>
      <c r="G20" s="148"/>
    </row>
    <row r="21" spans="1:7" ht="20.100000000000001" customHeight="1" thickTop="1" x14ac:dyDescent="0.25">
      <c r="A21" s="173"/>
      <c r="B21" s="170"/>
      <c r="C21" s="170"/>
      <c r="D21" s="170"/>
      <c r="E21" s="174"/>
      <c r="F21" s="154"/>
    </row>
    <row r="22" spans="1:7" ht="20.100000000000001" customHeight="1" thickBot="1" x14ac:dyDescent="0.3">
      <c r="A22" s="175" t="s">
        <v>190</v>
      </c>
      <c r="B22" s="176">
        <f>+D20*0.0067</f>
        <v>0</v>
      </c>
      <c r="C22" s="170"/>
      <c r="D22" s="177">
        <f>+B22</f>
        <v>0</v>
      </c>
      <c r="E22" s="172" t="s">
        <v>5</v>
      </c>
      <c r="F22" s="154"/>
      <c r="G22" s="148"/>
    </row>
    <row r="23" spans="1:7" ht="20.100000000000001" customHeight="1" thickTop="1" x14ac:dyDescent="0.25">
      <c r="A23" s="173"/>
      <c r="B23" s="170"/>
      <c r="C23" s="170"/>
      <c r="D23" s="170"/>
      <c r="E23" s="174"/>
      <c r="F23" s="154"/>
      <c r="G23" s="148"/>
    </row>
    <row r="24" spans="1:7" ht="20.100000000000001" customHeight="1" x14ac:dyDescent="0.25">
      <c r="A24" s="175" t="s">
        <v>41</v>
      </c>
      <c r="B24" s="178"/>
      <c r="C24" s="178"/>
      <c r="D24" s="170"/>
      <c r="E24" s="179"/>
      <c r="F24" s="154"/>
      <c r="G24" s="147"/>
    </row>
    <row r="25" spans="1:7" ht="20.100000000000001" customHeight="1" thickBot="1" x14ac:dyDescent="0.3">
      <c r="A25" s="175" t="s">
        <v>191</v>
      </c>
      <c r="B25" s="180"/>
      <c r="C25" s="170"/>
      <c r="D25" s="181">
        <f>+B25</f>
        <v>0</v>
      </c>
      <c r="E25" s="172" t="s">
        <v>6</v>
      </c>
      <c r="F25" s="154"/>
      <c r="G25" s="147"/>
    </row>
    <row r="26" spans="1:7" ht="20.100000000000001" customHeight="1" thickTop="1" x14ac:dyDescent="0.25">
      <c r="A26" s="175"/>
      <c r="B26" s="182"/>
      <c r="C26" s="170"/>
      <c r="D26" s="170"/>
      <c r="E26" s="172"/>
      <c r="F26" s="154"/>
      <c r="G26" s="147"/>
    </row>
    <row r="27" spans="1:7" ht="23.25" customHeight="1" thickBot="1" x14ac:dyDescent="0.3">
      <c r="A27" s="147" t="s">
        <v>93</v>
      </c>
      <c r="B27" s="170"/>
      <c r="C27" s="170"/>
      <c r="D27" s="177">
        <f>+D20+D22+D25</f>
        <v>0</v>
      </c>
      <c r="E27" s="172" t="s">
        <v>8</v>
      </c>
      <c r="F27" s="154"/>
      <c r="G27" s="147"/>
    </row>
    <row r="28" spans="1:7" ht="24" customHeight="1" thickTop="1" x14ac:dyDescent="0.25">
      <c r="A28" s="169" t="s">
        <v>11</v>
      </c>
      <c r="B28" s="170"/>
      <c r="C28" s="170"/>
      <c r="D28" s="170" t="s">
        <v>7</v>
      </c>
      <c r="E28" s="174" t="s">
        <v>7</v>
      </c>
      <c r="F28" s="154"/>
      <c r="G28" s="147"/>
    </row>
    <row r="29" spans="1:7" ht="24" customHeight="1" thickBot="1" x14ac:dyDescent="0.3">
      <c r="A29" s="147" t="s">
        <v>192</v>
      </c>
      <c r="B29" s="170"/>
      <c r="C29" s="170"/>
      <c r="D29" s="183"/>
      <c r="E29" s="172" t="s">
        <v>9</v>
      </c>
      <c r="F29" s="154"/>
      <c r="G29" s="148"/>
    </row>
    <row r="30" spans="1:7" ht="24" customHeight="1" thickTop="1" thickBot="1" x14ac:dyDescent="0.3">
      <c r="A30" s="147" t="s">
        <v>193</v>
      </c>
      <c r="B30" s="180"/>
      <c r="C30" s="170"/>
      <c r="D30" s="184"/>
      <c r="E30" s="174" t="s">
        <v>94</v>
      </c>
      <c r="F30" s="154"/>
      <c r="G30" s="148"/>
    </row>
    <row r="31" spans="1:7" ht="24" customHeight="1" thickTop="1" thickBot="1" x14ac:dyDescent="0.3">
      <c r="A31" s="147" t="s">
        <v>69</v>
      </c>
      <c r="B31" s="170"/>
      <c r="C31" s="170"/>
      <c r="D31" s="185">
        <f>+D29+B30</f>
        <v>0</v>
      </c>
      <c r="E31" s="172" t="s">
        <v>95</v>
      </c>
      <c r="F31" s="154"/>
      <c r="G31" s="148"/>
    </row>
    <row r="32" spans="1:7" ht="20.100000000000001" customHeight="1" thickTop="1" thickBot="1" x14ac:dyDescent="0.3">
      <c r="A32" s="175" t="s">
        <v>194</v>
      </c>
      <c r="B32" s="180"/>
      <c r="C32" s="170"/>
      <c r="D32" s="184" t="s">
        <v>7</v>
      </c>
      <c r="E32" s="172" t="s">
        <v>96</v>
      </c>
      <c r="F32" s="154"/>
      <c r="G32" s="147"/>
    </row>
    <row r="33" spans="1:7" ht="20.100000000000001" customHeight="1" thickTop="1" thickBot="1" x14ac:dyDescent="0.3">
      <c r="A33" s="175" t="s">
        <v>195</v>
      </c>
      <c r="B33" s="180"/>
      <c r="C33" s="170"/>
      <c r="D33" s="177">
        <f>+B32+B33</f>
        <v>0</v>
      </c>
      <c r="E33" s="172" t="s">
        <v>97</v>
      </c>
      <c r="F33" s="154"/>
      <c r="G33" s="148"/>
    </row>
    <row r="34" spans="1:7" ht="20.100000000000001" customHeight="1" thickTop="1" x14ac:dyDescent="0.25">
      <c r="A34" s="186"/>
      <c r="B34" s="187"/>
      <c r="C34" s="170"/>
      <c r="D34" s="188"/>
      <c r="E34" s="174"/>
      <c r="F34" s="154"/>
      <c r="G34" s="147"/>
    </row>
    <row r="35" spans="1:7" ht="20.100000000000001" customHeight="1" thickBot="1" x14ac:dyDescent="0.3">
      <c r="A35" s="175" t="s">
        <v>13</v>
      </c>
      <c r="B35" s="170"/>
      <c r="C35" s="170"/>
      <c r="D35" s="189">
        <f>+D31+D33</f>
        <v>0</v>
      </c>
      <c r="E35" s="172" t="s">
        <v>10</v>
      </c>
      <c r="F35" s="154"/>
      <c r="G35" s="147"/>
    </row>
    <row r="36" spans="1:7" ht="20.100000000000001" customHeight="1" thickTop="1" x14ac:dyDescent="0.25">
      <c r="A36" s="186"/>
      <c r="B36" s="170"/>
      <c r="C36" s="170"/>
      <c r="D36" s="187"/>
      <c r="E36" s="174" t="s">
        <v>7</v>
      </c>
      <c r="F36" s="154"/>
      <c r="G36" s="147"/>
    </row>
    <row r="37" spans="1:7" ht="17.100000000000001" customHeight="1" thickBot="1" x14ac:dyDescent="0.3">
      <c r="A37" s="175" t="s">
        <v>51</v>
      </c>
      <c r="B37" s="170"/>
      <c r="C37" s="190"/>
      <c r="D37" s="191" t="e">
        <f>D27/D35</f>
        <v>#DIV/0!</v>
      </c>
      <c r="E37" s="172" t="s">
        <v>12</v>
      </c>
      <c r="F37" s="154"/>
      <c r="G37" s="147"/>
    </row>
    <row r="38" spans="1:7" ht="20.100000000000001" customHeight="1" thickTop="1" x14ac:dyDescent="0.25">
      <c r="A38" s="186"/>
      <c r="B38" s="170"/>
      <c r="C38" s="170"/>
      <c r="D38" s="170"/>
      <c r="E38" s="174"/>
      <c r="F38" s="154"/>
      <c r="G38" s="147"/>
    </row>
    <row r="39" spans="1:7" ht="20.100000000000001" customHeight="1" thickBot="1" x14ac:dyDescent="0.3">
      <c r="A39" s="175" t="s">
        <v>16</v>
      </c>
      <c r="B39" s="192"/>
      <c r="C39" s="192"/>
      <c r="D39" s="189">
        <f>+D35</f>
        <v>0</v>
      </c>
      <c r="E39" s="172" t="s">
        <v>14</v>
      </c>
      <c r="F39" s="154"/>
      <c r="G39" s="147"/>
    </row>
    <row r="40" spans="1:7" ht="20.100000000000001" customHeight="1" thickTop="1" thickBot="1" x14ac:dyDescent="0.3">
      <c r="A40" s="175" t="s">
        <v>17</v>
      </c>
      <c r="B40" s="193">
        <f>-B32</f>
        <v>0</v>
      </c>
      <c r="C40" s="192"/>
      <c r="D40" s="188"/>
      <c r="E40" s="174"/>
      <c r="F40" s="154"/>
      <c r="G40" s="147"/>
    </row>
    <row r="41" spans="1:7" ht="20.100000000000001" customHeight="1" thickTop="1" thickBot="1" x14ac:dyDescent="0.3">
      <c r="A41" s="175" t="s">
        <v>18</v>
      </c>
      <c r="B41" s="193">
        <f>-B33</f>
        <v>0</v>
      </c>
      <c r="C41" s="192"/>
      <c r="D41" s="189">
        <f>+B40+B41</f>
        <v>0</v>
      </c>
      <c r="E41" s="172" t="s">
        <v>98</v>
      </c>
      <c r="F41" s="154"/>
      <c r="G41" s="147"/>
    </row>
    <row r="42" spans="1:7" ht="20.100000000000001" customHeight="1" thickTop="1" x14ac:dyDescent="0.25">
      <c r="A42" s="147"/>
      <c r="B42" s="192"/>
      <c r="C42" s="192"/>
      <c r="D42" s="188"/>
      <c r="E42" s="174"/>
      <c r="F42" s="154"/>
      <c r="G42" s="147"/>
    </row>
    <row r="43" spans="1:7" ht="20.100000000000001" customHeight="1" thickBot="1" x14ac:dyDescent="0.3">
      <c r="A43" s="147" t="s">
        <v>70</v>
      </c>
      <c r="B43" s="192"/>
      <c r="C43" s="192"/>
      <c r="D43" s="189">
        <f>D39+D41</f>
        <v>0</v>
      </c>
      <c r="E43" s="172" t="s">
        <v>95</v>
      </c>
      <c r="F43" s="154"/>
      <c r="G43" s="147"/>
    </row>
    <row r="44" spans="1:7" ht="20.100000000000001" customHeight="1" thickTop="1" x14ac:dyDescent="0.25">
      <c r="A44" s="167"/>
      <c r="B44" s="170" t="s">
        <v>7</v>
      </c>
      <c r="C44" s="170"/>
      <c r="D44" s="170" t="s">
        <v>7</v>
      </c>
      <c r="E44" s="174" t="s">
        <v>7</v>
      </c>
      <c r="F44" s="154"/>
      <c r="G44" s="148"/>
    </row>
    <row r="45" spans="1:7" ht="20.100000000000001" customHeight="1" thickBot="1" x14ac:dyDescent="0.3">
      <c r="A45" s="190" t="s">
        <v>159</v>
      </c>
      <c r="B45" s="170" t="s">
        <v>7</v>
      </c>
      <c r="C45" s="170"/>
      <c r="D45" s="191" t="e">
        <f>+D37</f>
        <v>#DIV/0!</v>
      </c>
      <c r="E45" s="172" t="s">
        <v>12</v>
      </c>
      <c r="F45" s="154"/>
      <c r="G45" s="147"/>
    </row>
    <row r="46" spans="1:7" ht="20.100000000000001" customHeight="1" thickTop="1" x14ac:dyDescent="0.25">
      <c r="A46" s="148"/>
      <c r="B46" s="170"/>
      <c r="C46" s="170"/>
      <c r="D46" s="170"/>
      <c r="E46" s="174"/>
      <c r="F46" s="154"/>
      <c r="G46" s="147"/>
    </row>
    <row r="47" spans="1:7" ht="20.100000000000001" customHeight="1" thickBot="1" x14ac:dyDescent="0.3">
      <c r="A47" s="190" t="s">
        <v>36</v>
      </c>
      <c r="B47" s="170"/>
      <c r="C47" s="170"/>
      <c r="D47" s="189" t="e">
        <f>D45*D43</f>
        <v>#DIV/0!</v>
      </c>
      <c r="E47" s="172" t="s">
        <v>99</v>
      </c>
      <c r="F47" s="154"/>
      <c r="G47" s="148"/>
    </row>
    <row r="48" spans="1:7" ht="20.100000000000001" customHeight="1" thickTop="1" x14ac:dyDescent="0.25">
      <c r="A48" s="147"/>
      <c r="B48" s="170"/>
      <c r="C48" s="170"/>
      <c r="D48" s="188"/>
      <c r="E48" s="174"/>
      <c r="F48" s="154"/>
      <c r="G48" s="147"/>
    </row>
    <row r="49" spans="1:10" ht="20.100000000000001" customHeight="1" x14ac:dyDescent="0.25">
      <c r="A49" s="169" t="s">
        <v>20</v>
      </c>
      <c r="B49" s="170"/>
      <c r="C49" s="170"/>
      <c r="D49" s="188" t="s">
        <v>7</v>
      </c>
      <c r="E49" s="174" t="s">
        <v>7</v>
      </c>
      <c r="F49" s="147"/>
      <c r="G49" s="148"/>
    </row>
    <row r="50" spans="1:10" ht="20.100000000000001" customHeight="1" thickBot="1" x14ac:dyDescent="0.3">
      <c r="A50" s="147" t="s">
        <v>100</v>
      </c>
      <c r="B50" s="170"/>
      <c r="C50" s="170"/>
      <c r="D50" s="194">
        <f>+D27</f>
        <v>0</v>
      </c>
      <c r="E50" s="172" t="s">
        <v>8</v>
      </c>
      <c r="F50" s="147"/>
      <c r="G50" s="148"/>
    </row>
    <row r="51" spans="1:10" ht="20.100000000000001" customHeight="1" thickBot="1" x14ac:dyDescent="0.3">
      <c r="A51" s="147" t="s">
        <v>22</v>
      </c>
      <c r="B51" s="170"/>
      <c r="C51" s="170"/>
      <c r="D51" s="189" t="e">
        <f>D45*D41</f>
        <v>#DIV/0!</v>
      </c>
      <c r="E51" s="172" t="s">
        <v>15</v>
      </c>
      <c r="F51" s="148"/>
      <c r="G51" s="148"/>
    </row>
    <row r="52" spans="1:10" ht="20.100000000000001" customHeight="1" thickTop="1" thickBot="1" x14ac:dyDescent="0.3">
      <c r="A52" s="190" t="s">
        <v>37</v>
      </c>
      <c r="B52" s="195"/>
      <c r="C52" s="195"/>
      <c r="D52" s="196" t="e">
        <f>D50+D51</f>
        <v>#DIV/0!</v>
      </c>
      <c r="E52" s="172" t="s">
        <v>19</v>
      </c>
      <c r="F52" s="148"/>
      <c r="G52" s="148"/>
    </row>
    <row r="53" spans="1:10" ht="20.100000000000001" customHeight="1" thickTop="1" x14ac:dyDescent="0.2">
      <c r="A53" s="147"/>
      <c r="B53" s="195"/>
      <c r="C53" s="195"/>
      <c r="D53" s="197"/>
      <c r="E53" s="198"/>
      <c r="F53" s="148"/>
      <c r="G53" s="148"/>
    </row>
    <row r="54" spans="1:10" ht="15.75" x14ac:dyDescent="0.25">
      <c r="A54" s="199" t="s">
        <v>52</v>
      </c>
      <c r="B54" s="179"/>
      <c r="C54" s="179"/>
      <c r="D54" s="200"/>
      <c r="E54" s="200"/>
      <c r="F54" s="200"/>
      <c r="G54" s="200"/>
      <c r="H54" s="200"/>
      <c r="I54" s="200"/>
      <c r="J54" s="200"/>
    </row>
    <row r="55" spans="1:10" ht="20.100000000000001" customHeight="1" x14ac:dyDescent="0.25">
      <c r="A55" s="179" t="s">
        <v>196</v>
      </c>
      <c r="B55" s="179"/>
      <c r="C55" s="179"/>
      <c r="D55" s="200"/>
      <c r="E55" s="200"/>
      <c r="F55" s="200"/>
      <c r="G55" s="200"/>
      <c r="H55" s="200"/>
      <c r="I55" s="200"/>
      <c r="J55" s="200"/>
    </row>
    <row r="56" spans="1:10" ht="20.100000000000001" customHeight="1" x14ac:dyDescent="0.2">
      <c r="A56" s="179" t="s">
        <v>53</v>
      </c>
      <c r="B56" s="200"/>
      <c r="C56" s="200"/>
      <c r="D56" s="200"/>
      <c r="E56" s="200"/>
      <c r="F56" s="200"/>
      <c r="G56" s="200"/>
      <c r="H56" s="200"/>
      <c r="I56" s="200"/>
      <c r="J56" s="200"/>
    </row>
    <row r="57" spans="1:10" ht="16.5" customHeight="1" x14ac:dyDescent="0.25">
      <c r="A57" s="179" t="s">
        <v>197</v>
      </c>
      <c r="B57" s="200"/>
      <c r="C57" s="200"/>
      <c r="D57" s="200"/>
      <c r="E57" s="200"/>
      <c r="F57" s="200"/>
      <c r="G57" s="200"/>
      <c r="H57" s="200"/>
      <c r="I57" s="200"/>
      <c r="J57" s="200"/>
    </row>
    <row r="58" spans="1:10" ht="8.25" customHeight="1" x14ac:dyDescent="0.2">
      <c r="A58" s="179"/>
      <c r="B58" s="200"/>
      <c r="C58" s="200"/>
      <c r="D58" s="200"/>
      <c r="E58" s="200"/>
      <c r="F58" s="200"/>
      <c r="G58" s="200"/>
      <c r="H58" s="200"/>
      <c r="I58" s="200"/>
      <c r="J58" s="200"/>
    </row>
    <row r="59" spans="1:10" ht="20.100000000000001" customHeight="1" x14ac:dyDescent="0.25">
      <c r="A59" s="179" t="s">
        <v>198</v>
      </c>
      <c r="B59" s="200"/>
      <c r="C59" s="200"/>
      <c r="D59" s="200"/>
      <c r="E59" s="200"/>
      <c r="F59" s="200"/>
      <c r="G59" s="200"/>
      <c r="H59" s="200"/>
      <c r="I59" s="200"/>
      <c r="J59" s="200"/>
    </row>
    <row r="60" spans="1:10" ht="20.100000000000001" customHeight="1" x14ac:dyDescent="0.2">
      <c r="A60" s="200" t="s">
        <v>163</v>
      </c>
      <c r="B60" s="200"/>
      <c r="C60" s="200"/>
      <c r="D60" s="200"/>
      <c r="E60" s="200"/>
      <c r="F60" s="200"/>
      <c r="G60" s="200"/>
      <c r="H60" s="200"/>
      <c r="I60" s="200"/>
      <c r="J60" s="200"/>
    </row>
    <row r="61" spans="1:10" ht="20.100000000000001" customHeight="1" x14ac:dyDescent="0.25">
      <c r="A61" s="200" t="s">
        <v>199</v>
      </c>
      <c r="B61" s="200"/>
      <c r="C61" s="200"/>
      <c r="D61" s="200"/>
      <c r="E61" s="200"/>
      <c r="F61" s="200"/>
      <c r="G61" s="200"/>
      <c r="H61" s="200"/>
      <c r="I61" s="200"/>
      <c r="J61" s="200"/>
    </row>
    <row r="62" spans="1:10" ht="8.25" customHeight="1" x14ac:dyDescent="0.2">
      <c r="A62" s="200"/>
      <c r="B62" s="200"/>
      <c r="C62" s="200"/>
      <c r="D62" s="200"/>
      <c r="E62" s="200"/>
      <c r="F62" s="200"/>
      <c r="G62" s="200"/>
      <c r="H62" s="200"/>
      <c r="I62" s="200"/>
      <c r="J62" s="200"/>
    </row>
    <row r="63" spans="1:10" ht="20.100000000000001" customHeight="1" x14ac:dyDescent="0.25">
      <c r="A63" s="192" t="s">
        <v>165</v>
      </c>
      <c r="B63" s="200"/>
      <c r="C63" s="200"/>
      <c r="D63" s="200"/>
      <c r="E63" s="200"/>
      <c r="F63" s="200"/>
      <c r="G63" s="200"/>
      <c r="H63" s="200"/>
      <c r="I63" s="200"/>
      <c r="J63" s="200"/>
    </row>
    <row r="64" spans="1:10" ht="20.100000000000001" customHeight="1" x14ac:dyDescent="0.25">
      <c r="A64" s="179" t="s">
        <v>200</v>
      </c>
      <c r="B64" s="200"/>
      <c r="C64" s="200"/>
      <c r="D64" s="200"/>
      <c r="E64" s="200"/>
      <c r="F64" s="200"/>
      <c r="G64" s="200"/>
      <c r="H64" s="200"/>
      <c r="I64" s="200"/>
      <c r="J64" s="200"/>
    </row>
    <row r="65" spans="1:10" ht="20.100000000000001" customHeight="1" x14ac:dyDescent="0.2">
      <c r="A65" s="201" t="s">
        <v>167</v>
      </c>
      <c r="B65" s="202"/>
      <c r="C65" s="202"/>
      <c r="D65" s="202"/>
      <c r="E65" s="202"/>
      <c r="F65" s="200"/>
      <c r="G65" s="200"/>
      <c r="H65" s="200"/>
      <c r="I65" s="200"/>
      <c r="J65" s="200"/>
    </row>
    <row r="66" spans="1:10" ht="20.100000000000001" customHeight="1" x14ac:dyDescent="0.2">
      <c r="A66" s="179"/>
      <c r="B66" s="200"/>
      <c r="C66" s="200"/>
      <c r="D66" s="200"/>
      <c r="E66" s="200"/>
      <c r="F66" s="200"/>
      <c r="G66" s="200"/>
      <c r="H66" s="200"/>
      <c r="I66" s="200"/>
      <c r="J66" s="200"/>
    </row>
    <row r="67" spans="1:10" ht="20.100000000000001" customHeight="1" x14ac:dyDescent="0.2">
      <c r="A67" s="179" t="s">
        <v>168</v>
      </c>
      <c r="B67" s="200"/>
      <c r="C67" s="200"/>
      <c r="D67" s="200"/>
      <c r="E67" s="200"/>
      <c r="F67" s="200"/>
      <c r="G67" s="200"/>
      <c r="H67" s="200"/>
      <c r="I67" s="200"/>
      <c r="J67" s="200"/>
    </row>
    <row r="68" spans="1:10" ht="20.100000000000001" customHeight="1" x14ac:dyDescent="0.2">
      <c r="A68" s="203" t="s">
        <v>169</v>
      </c>
      <c r="B68" s="200"/>
      <c r="C68" s="200"/>
      <c r="D68" s="200"/>
      <c r="E68" s="200"/>
      <c r="F68" s="200"/>
      <c r="G68" s="200"/>
      <c r="H68" s="200"/>
      <c r="I68" s="200"/>
      <c r="J68" s="200"/>
    </row>
    <row r="69" spans="1:10" ht="20.100000000000001" customHeight="1" x14ac:dyDescent="0.2">
      <c r="A69" s="179"/>
      <c r="B69" s="200"/>
      <c r="C69" s="200"/>
      <c r="D69" s="200"/>
      <c r="E69" s="200"/>
      <c r="F69" s="200"/>
      <c r="G69" s="200"/>
      <c r="H69" s="200"/>
      <c r="I69" s="200"/>
      <c r="J69" s="200"/>
    </row>
    <row r="70" spans="1:10" ht="20.100000000000001" customHeight="1" x14ac:dyDescent="0.2">
      <c r="A70" s="179" t="s">
        <v>201</v>
      </c>
      <c r="B70" s="200"/>
      <c r="C70" s="200"/>
      <c r="D70" s="200"/>
      <c r="E70" s="200"/>
      <c r="F70" s="200"/>
      <c r="G70" s="200"/>
      <c r="H70" s="200"/>
      <c r="I70" s="200"/>
      <c r="J70" s="200"/>
    </row>
    <row r="71" spans="1:10" ht="20.100000000000001" customHeight="1" x14ac:dyDescent="0.2">
      <c r="A71" s="179" t="s">
        <v>202</v>
      </c>
      <c r="B71" s="200"/>
      <c r="C71" s="200"/>
      <c r="D71" s="200"/>
      <c r="E71" s="200"/>
      <c r="F71" s="200"/>
      <c r="G71" s="200"/>
      <c r="H71" s="200"/>
      <c r="I71" s="200"/>
      <c r="J71" s="200"/>
    </row>
    <row r="72" spans="1:10" ht="20.100000000000001" customHeight="1" x14ac:dyDescent="0.2">
      <c r="A72" s="179"/>
      <c r="B72" s="200"/>
      <c r="C72" s="200"/>
      <c r="D72" s="200"/>
      <c r="E72" s="200"/>
      <c r="F72" s="200"/>
      <c r="G72" s="200"/>
      <c r="H72" s="200"/>
      <c r="I72" s="200"/>
      <c r="J72" s="200"/>
    </row>
    <row r="73" spans="1:10" ht="20.100000000000001" hidden="1" customHeight="1" x14ac:dyDescent="0.2">
      <c r="A73" s="204" t="s">
        <v>83</v>
      </c>
      <c r="B73" s="200"/>
      <c r="C73" s="200"/>
      <c r="D73" s="200"/>
      <c r="E73" s="200"/>
      <c r="F73" s="200"/>
      <c r="G73" s="200"/>
      <c r="H73" s="200"/>
      <c r="I73" s="200"/>
      <c r="J73" s="200"/>
    </row>
    <row r="74" spans="1:10" ht="20.100000000000001" customHeight="1" x14ac:dyDescent="0.2">
      <c r="A74" s="179" t="s">
        <v>103</v>
      </c>
      <c r="B74" s="200"/>
      <c r="C74" s="200"/>
      <c r="D74" s="200"/>
      <c r="E74" s="200"/>
      <c r="F74" s="200"/>
      <c r="G74" s="200"/>
      <c r="H74" s="200"/>
      <c r="I74" s="200"/>
      <c r="J74" s="200"/>
    </row>
    <row r="75" spans="1:10" ht="20.100000000000001" customHeight="1" x14ac:dyDescent="0.2">
      <c r="A75" s="179"/>
      <c r="B75" s="200"/>
      <c r="C75" s="200"/>
      <c r="D75" s="200"/>
      <c r="E75" s="200"/>
      <c r="F75" s="200"/>
      <c r="G75" s="200"/>
      <c r="H75" s="200"/>
      <c r="I75" s="200"/>
      <c r="J75" s="200"/>
    </row>
    <row r="76" spans="1:10" ht="20.100000000000001" customHeight="1" x14ac:dyDescent="0.25">
      <c r="A76" s="179" t="s">
        <v>203</v>
      </c>
      <c r="B76" s="200"/>
      <c r="C76" s="200"/>
      <c r="D76" s="200"/>
      <c r="E76" s="200"/>
      <c r="F76" s="200"/>
      <c r="G76" s="200"/>
      <c r="H76" s="200"/>
      <c r="I76" s="200"/>
      <c r="J76" s="200"/>
    </row>
    <row r="77" spans="1:10" ht="20.100000000000001" customHeight="1" x14ac:dyDescent="0.2">
      <c r="A77" s="179" t="s">
        <v>204</v>
      </c>
      <c r="B77" s="200"/>
      <c r="C77" s="200"/>
      <c r="D77" s="200"/>
      <c r="E77" s="200"/>
      <c r="F77" s="200"/>
      <c r="G77" s="200"/>
      <c r="H77" s="200"/>
      <c r="I77" s="200"/>
      <c r="J77" s="200"/>
    </row>
    <row r="78" spans="1:10" ht="20.100000000000001" customHeight="1" x14ac:dyDescent="0.2">
      <c r="A78" s="179"/>
      <c r="B78" s="200"/>
      <c r="C78" s="200"/>
      <c r="D78" s="200"/>
      <c r="E78" s="200"/>
      <c r="F78" s="200"/>
      <c r="G78" s="200"/>
      <c r="H78" s="200"/>
      <c r="I78" s="200"/>
      <c r="J78" s="200"/>
    </row>
    <row r="79" spans="1:10" ht="20.100000000000001" customHeight="1" x14ac:dyDescent="0.25">
      <c r="A79" s="179" t="s">
        <v>205</v>
      </c>
      <c r="B79" s="200"/>
      <c r="C79" s="200"/>
      <c r="D79" s="200"/>
      <c r="E79" s="200"/>
      <c r="F79" s="200"/>
      <c r="G79" s="200"/>
      <c r="H79" s="200"/>
      <c r="I79" s="200"/>
      <c r="J79" s="200"/>
    </row>
    <row r="80" spans="1:10" ht="20.100000000000001" customHeight="1" x14ac:dyDescent="0.2">
      <c r="A80" s="204" t="s">
        <v>206</v>
      </c>
      <c r="B80" s="200"/>
      <c r="C80" s="200"/>
      <c r="D80" s="200"/>
      <c r="E80" s="200"/>
      <c r="F80" s="200"/>
      <c r="G80" s="200"/>
      <c r="H80" s="200"/>
      <c r="I80" s="200"/>
      <c r="J80" s="200"/>
    </row>
    <row r="81" spans="1:10" ht="20.100000000000001" customHeight="1" x14ac:dyDescent="0.2">
      <c r="A81" s="205" t="s">
        <v>207</v>
      </c>
      <c r="B81" s="200"/>
      <c r="C81" s="200"/>
      <c r="D81" s="200"/>
      <c r="E81" s="200"/>
      <c r="F81" s="200"/>
      <c r="G81" s="200"/>
      <c r="H81" s="200"/>
      <c r="I81" s="200"/>
      <c r="J81" s="200"/>
    </row>
    <row r="82" spans="1:10" ht="20.100000000000001" customHeight="1" x14ac:dyDescent="0.2">
      <c r="A82" s="179"/>
      <c r="B82" s="200"/>
      <c r="C82" s="200"/>
      <c r="D82" s="200"/>
      <c r="E82" s="200"/>
      <c r="F82" s="200"/>
      <c r="G82" s="200"/>
      <c r="H82" s="200"/>
      <c r="I82" s="200"/>
      <c r="J82" s="200"/>
    </row>
    <row r="83" spans="1:10" ht="20.100000000000001" customHeight="1" x14ac:dyDescent="0.2">
      <c r="A83" s="179" t="s">
        <v>208</v>
      </c>
      <c r="B83" s="200"/>
      <c r="C83" s="200"/>
      <c r="D83" s="200"/>
      <c r="E83" s="200"/>
      <c r="F83" s="200"/>
      <c r="G83" s="200"/>
      <c r="H83" s="200"/>
      <c r="I83" s="200"/>
      <c r="J83" s="200"/>
    </row>
    <row r="84" spans="1:10" ht="20.100000000000001" customHeight="1" x14ac:dyDescent="0.2">
      <c r="A84" s="179"/>
      <c r="B84" s="200"/>
      <c r="C84" s="200"/>
      <c r="D84" s="200"/>
      <c r="E84" s="200"/>
      <c r="F84" s="200"/>
      <c r="G84" s="200"/>
      <c r="H84" s="200"/>
      <c r="I84" s="200"/>
      <c r="J84" s="200"/>
    </row>
    <row r="85" spans="1:10" ht="20.100000000000001" customHeight="1" x14ac:dyDescent="0.25">
      <c r="A85" s="179" t="s">
        <v>209</v>
      </c>
      <c r="B85" s="200"/>
      <c r="C85" s="200"/>
      <c r="D85" s="200"/>
      <c r="E85" s="200"/>
      <c r="F85" s="200"/>
      <c r="G85" s="200"/>
      <c r="H85" s="200"/>
      <c r="I85" s="200"/>
      <c r="J85" s="200"/>
    </row>
    <row r="86" spans="1:10" ht="20.100000000000001" customHeight="1" x14ac:dyDescent="0.2">
      <c r="A86" s="179" t="s">
        <v>210</v>
      </c>
      <c r="B86" s="200"/>
      <c r="C86" s="200"/>
      <c r="D86" s="200"/>
      <c r="E86" s="200"/>
      <c r="F86" s="200"/>
      <c r="G86" s="200"/>
      <c r="H86" s="200"/>
      <c r="I86" s="200"/>
      <c r="J86" s="200"/>
    </row>
    <row r="87" spans="1:10" ht="20.100000000000001" customHeight="1" x14ac:dyDescent="0.2">
      <c r="A87" s="179" t="s">
        <v>211</v>
      </c>
      <c r="B87" s="200"/>
      <c r="C87" s="200"/>
      <c r="D87" s="200"/>
      <c r="E87" s="200"/>
      <c r="F87" s="200"/>
      <c r="G87" s="200"/>
      <c r="H87" s="200"/>
      <c r="I87" s="200"/>
      <c r="J87" s="200"/>
    </row>
    <row r="88" spans="1:10" ht="20.100000000000001" customHeight="1" x14ac:dyDescent="0.2">
      <c r="A88" s="179"/>
      <c r="B88" s="200"/>
      <c r="C88" s="200"/>
      <c r="D88" s="200"/>
      <c r="E88" s="200"/>
      <c r="F88" s="200"/>
      <c r="G88" s="200"/>
      <c r="H88" s="200"/>
      <c r="I88" s="200"/>
      <c r="J88" s="200"/>
    </row>
    <row r="89" spans="1:10" ht="20.100000000000001" customHeight="1" x14ac:dyDescent="0.25">
      <c r="A89" s="179" t="s">
        <v>212</v>
      </c>
      <c r="B89" s="200"/>
      <c r="C89" s="200"/>
      <c r="D89" s="200"/>
      <c r="E89" s="200"/>
      <c r="F89" s="200"/>
      <c r="G89" s="200"/>
      <c r="H89" s="200"/>
      <c r="I89" s="200"/>
      <c r="J89" s="200"/>
    </row>
    <row r="90" spans="1:10" ht="20.100000000000001" customHeight="1" x14ac:dyDescent="0.2">
      <c r="A90" s="206" t="s">
        <v>213</v>
      </c>
      <c r="B90" s="200"/>
      <c r="C90" s="200"/>
      <c r="D90" s="200"/>
      <c r="E90" s="200"/>
      <c r="F90" s="200"/>
      <c r="G90" s="200"/>
      <c r="H90" s="200"/>
      <c r="I90" s="200"/>
      <c r="J90" s="200"/>
    </row>
    <row r="91" spans="1:10" ht="20.100000000000001" customHeight="1" x14ac:dyDescent="0.2">
      <c r="A91" s="206" t="s">
        <v>214</v>
      </c>
      <c r="B91" s="200"/>
      <c r="C91" s="200"/>
      <c r="D91" s="200"/>
      <c r="E91" s="200"/>
      <c r="F91" s="200"/>
      <c r="G91" s="200"/>
      <c r="H91" s="200"/>
      <c r="I91" s="200"/>
      <c r="J91" s="200"/>
    </row>
    <row r="92" spans="1:10" ht="20.100000000000001" customHeight="1" x14ac:dyDescent="0.2">
      <c r="A92" s="179"/>
      <c r="B92" s="200"/>
      <c r="C92" s="200"/>
      <c r="D92" s="200"/>
      <c r="E92" s="200"/>
      <c r="F92" s="200"/>
      <c r="G92" s="200"/>
      <c r="H92" s="200"/>
      <c r="I92" s="200"/>
      <c r="J92" s="200"/>
    </row>
    <row r="93" spans="1:10" ht="20.100000000000001" customHeight="1" x14ac:dyDescent="0.2">
      <c r="A93" s="179" t="s">
        <v>178</v>
      </c>
      <c r="B93" s="200"/>
      <c r="C93" s="200"/>
      <c r="D93" s="200"/>
      <c r="E93" s="200"/>
      <c r="F93" s="200"/>
      <c r="G93" s="200"/>
      <c r="H93" s="200"/>
      <c r="I93" s="200"/>
      <c r="J93" s="200"/>
    </row>
    <row r="94" spans="1:10" ht="20.100000000000001" customHeight="1" x14ac:dyDescent="0.2">
      <c r="A94" s="179"/>
      <c r="B94" s="200"/>
      <c r="C94" s="200"/>
      <c r="D94" s="200"/>
      <c r="E94" s="200"/>
      <c r="F94" s="200"/>
      <c r="G94" s="200"/>
      <c r="H94" s="200"/>
      <c r="I94" s="200"/>
      <c r="J94" s="200"/>
    </row>
    <row r="95" spans="1:10" ht="20.100000000000001" customHeight="1" x14ac:dyDescent="0.2">
      <c r="A95" s="179"/>
      <c r="B95" s="200"/>
      <c r="C95" s="200"/>
      <c r="D95" s="200"/>
      <c r="E95" s="200"/>
      <c r="F95" s="200"/>
      <c r="G95" s="200"/>
      <c r="H95" s="200"/>
      <c r="I95" s="200"/>
      <c r="J95" s="200"/>
    </row>
    <row r="96" spans="1:10" ht="20.100000000000001" customHeight="1" x14ac:dyDescent="0.2">
      <c r="A96" s="179" t="s">
        <v>180</v>
      </c>
      <c r="B96" s="200"/>
      <c r="C96" s="200"/>
      <c r="D96" s="200"/>
      <c r="E96" s="200"/>
      <c r="F96" s="200"/>
      <c r="G96" s="200"/>
      <c r="H96" s="200"/>
      <c r="I96" s="200"/>
      <c r="J96" s="200"/>
    </row>
    <row r="97" spans="1:10" ht="20.100000000000001" customHeight="1" x14ac:dyDescent="0.2">
      <c r="A97" s="179" t="s">
        <v>181</v>
      </c>
      <c r="B97" s="200"/>
      <c r="C97" s="200"/>
      <c r="D97" s="200"/>
      <c r="E97" s="200"/>
      <c r="F97" s="200"/>
      <c r="G97" s="200"/>
      <c r="H97" s="200"/>
      <c r="I97" s="200"/>
      <c r="J97" s="200"/>
    </row>
    <row r="98" spans="1:10" ht="20.100000000000001" customHeight="1" x14ac:dyDescent="0.2">
      <c r="A98" s="179"/>
      <c r="B98" s="200"/>
      <c r="C98" s="200"/>
      <c r="D98" s="200"/>
      <c r="E98" s="200"/>
      <c r="F98" s="200"/>
      <c r="G98" s="200"/>
      <c r="H98" s="200"/>
      <c r="I98" s="200"/>
      <c r="J98" s="200"/>
    </row>
    <row r="99" spans="1:10" ht="20.100000000000001" customHeight="1" x14ac:dyDescent="0.2">
      <c r="A99" s="179" t="s">
        <v>215</v>
      </c>
      <c r="B99" s="200"/>
      <c r="C99" s="200"/>
      <c r="D99" s="200"/>
      <c r="E99" s="200"/>
      <c r="F99" s="200"/>
      <c r="G99" s="200"/>
      <c r="H99" s="200"/>
      <c r="I99" s="200"/>
      <c r="J99" s="200"/>
    </row>
    <row r="100" spans="1:10" ht="20.100000000000001" customHeight="1" x14ac:dyDescent="0.2">
      <c r="A100" s="179" t="s">
        <v>216</v>
      </c>
      <c r="B100" s="200"/>
      <c r="C100" s="200"/>
      <c r="D100" s="200"/>
      <c r="E100" s="200"/>
      <c r="F100" s="200"/>
      <c r="G100" s="200"/>
      <c r="H100" s="200"/>
      <c r="I100" s="200"/>
      <c r="J100" s="200"/>
    </row>
    <row r="101" spans="1:10" ht="20.100000000000001" customHeight="1" x14ac:dyDescent="0.2">
      <c r="A101" s="179"/>
      <c r="B101" s="200"/>
      <c r="C101" s="200"/>
      <c r="D101" s="200"/>
      <c r="E101" s="200"/>
      <c r="F101" s="200"/>
      <c r="G101" s="200"/>
      <c r="H101" s="200"/>
      <c r="I101" s="200"/>
      <c r="J101" s="200"/>
    </row>
    <row r="102" spans="1:10" ht="20.100000000000001" customHeight="1" x14ac:dyDescent="0.2">
      <c r="A102" s="179" t="s">
        <v>114</v>
      </c>
      <c r="B102" s="200"/>
      <c r="C102" s="200"/>
      <c r="D102" s="200"/>
      <c r="E102" s="200"/>
      <c r="F102" s="200"/>
      <c r="G102" s="200"/>
      <c r="H102" s="200"/>
      <c r="I102" s="200"/>
      <c r="J102" s="200"/>
    </row>
    <row r="103" spans="1:10" ht="20.100000000000001" customHeight="1" x14ac:dyDescent="0.2">
      <c r="A103" s="179"/>
      <c r="B103" s="200"/>
      <c r="C103" s="200"/>
      <c r="D103" s="200"/>
      <c r="E103" s="200"/>
      <c r="F103" s="200"/>
      <c r="G103" s="200"/>
      <c r="H103" s="200"/>
      <c r="I103" s="200"/>
      <c r="J103" s="200"/>
    </row>
    <row r="104" spans="1:10" ht="15" x14ac:dyDescent="0.2">
      <c r="A104" s="179" t="s">
        <v>115</v>
      </c>
      <c r="B104" s="200"/>
      <c r="C104" s="200"/>
      <c r="D104" s="200"/>
      <c r="E104" s="200"/>
      <c r="F104" s="200"/>
      <c r="G104" s="200"/>
      <c r="H104" s="200"/>
      <c r="I104" s="200"/>
      <c r="J104" s="200"/>
    </row>
    <row r="105" spans="1:10" ht="15" x14ac:dyDescent="0.2">
      <c r="A105" s="179" t="s">
        <v>116</v>
      </c>
      <c r="B105" s="200"/>
      <c r="C105" s="200"/>
      <c r="D105" s="200"/>
      <c r="E105" s="200"/>
      <c r="F105" s="200"/>
      <c r="G105" s="200"/>
      <c r="H105" s="200"/>
      <c r="I105" s="200"/>
      <c r="J105" s="200"/>
    </row>
    <row r="106" spans="1:10" ht="15" x14ac:dyDescent="0.2">
      <c r="A106" s="179" t="s">
        <v>31</v>
      </c>
      <c r="B106" s="200"/>
      <c r="C106" s="200"/>
      <c r="D106" s="200"/>
      <c r="E106" s="200"/>
      <c r="F106" s="200"/>
      <c r="G106" s="200"/>
      <c r="H106" s="200"/>
      <c r="I106" s="200"/>
      <c r="J106" s="200"/>
    </row>
    <row r="107" spans="1:10" ht="15" x14ac:dyDescent="0.2">
      <c r="A107" s="179"/>
      <c r="B107" s="200"/>
      <c r="C107" s="200"/>
      <c r="D107" s="200"/>
      <c r="E107" s="200"/>
      <c r="F107" s="200"/>
      <c r="G107" s="200"/>
      <c r="H107" s="200"/>
      <c r="I107" s="200"/>
      <c r="J107" s="200"/>
    </row>
    <row r="108" spans="1:10" ht="15.75" x14ac:dyDescent="0.25">
      <c r="A108" s="190" t="s">
        <v>182</v>
      </c>
      <c r="B108" s="200"/>
      <c r="C108" s="200"/>
      <c r="D108" s="200"/>
      <c r="E108" s="200"/>
      <c r="F108" s="200"/>
      <c r="G108" s="200"/>
      <c r="H108" s="200"/>
      <c r="I108" s="200"/>
      <c r="J108" s="200"/>
    </row>
    <row r="109" spans="1:10" ht="15" x14ac:dyDescent="0.2">
      <c r="A109" s="179" t="s">
        <v>217</v>
      </c>
      <c r="B109" s="200"/>
      <c r="C109" s="200"/>
      <c r="D109" s="200"/>
      <c r="E109" s="200"/>
      <c r="F109" s="200"/>
      <c r="G109" s="200"/>
      <c r="H109" s="200"/>
      <c r="I109" s="200"/>
      <c r="J109" s="200"/>
    </row>
    <row r="110" spans="1:10" ht="15" x14ac:dyDescent="0.2">
      <c r="A110" s="179" t="s">
        <v>184</v>
      </c>
      <c r="B110" s="200"/>
      <c r="C110" s="200"/>
      <c r="D110" s="200"/>
      <c r="E110" s="200"/>
      <c r="F110" s="200"/>
      <c r="G110" s="200"/>
      <c r="H110" s="200"/>
      <c r="I110" s="200"/>
      <c r="J110" s="200"/>
    </row>
    <row r="111" spans="1:10" ht="15" x14ac:dyDescent="0.2">
      <c r="A111" s="179" t="s">
        <v>185</v>
      </c>
      <c r="B111" s="200"/>
      <c r="C111" s="200"/>
      <c r="D111" s="200"/>
      <c r="E111" s="200"/>
      <c r="F111" s="200"/>
      <c r="G111" s="200"/>
      <c r="H111" s="200"/>
      <c r="I111" s="200"/>
      <c r="J111" s="200"/>
    </row>
    <row r="112" spans="1:10" x14ac:dyDescent="0.2">
      <c r="A112" s="167"/>
    </row>
    <row r="113" spans="1:1" ht="15" x14ac:dyDescent="0.2">
      <c r="A113" s="179"/>
    </row>
  </sheetData>
  <mergeCells count="5">
    <mergeCell ref="A1:E1"/>
    <mergeCell ref="A2:E2"/>
    <mergeCell ref="A5:E5"/>
    <mergeCell ref="A6:E6"/>
    <mergeCell ref="A13:B13"/>
  </mergeCells>
  <printOptions horizontalCentered="1" verticalCentered="1"/>
  <pageMargins left="0.25" right="0.34" top="0.01" bottom="0.5" header="0" footer="0"/>
  <pageSetup scale="70" orientation="portrait" r:id="rId1"/>
  <headerFooter alignWithMargins="0"/>
  <rowBreaks count="1" manualBreakCount="1">
    <brk id="52" max="16383" man="1"/>
  </rowBreaks>
  <colBreaks count="1" manualBreakCount="1">
    <brk id="5"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5"/>
  <sheetViews>
    <sheetView workbookViewId="0">
      <selection activeCell="A2" sqref="A2:E2"/>
    </sheetView>
  </sheetViews>
  <sheetFormatPr defaultColWidth="8.7109375" defaultRowHeight="12.75" x14ac:dyDescent="0.2"/>
  <cols>
    <col min="1" max="1" width="92.855468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23.25" x14ac:dyDescent="0.35">
      <c r="A1" s="454" t="s">
        <v>145</v>
      </c>
      <c r="B1" s="454"/>
      <c r="C1" s="454"/>
      <c r="D1" s="454"/>
      <c r="E1" s="454"/>
      <c r="F1" s="2"/>
      <c r="G1" s="33"/>
      <c r="H1" s="1"/>
      <c r="I1" s="1"/>
    </row>
    <row r="2" spans="1:9" ht="20.25" x14ac:dyDescent="0.3">
      <c r="A2" s="455" t="s">
        <v>146</v>
      </c>
      <c r="B2" s="455"/>
      <c r="C2" s="455"/>
      <c r="D2" s="455"/>
      <c r="E2" s="455"/>
      <c r="F2" s="2"/>
      <c r="G2" s="33"/>
      <c r="H2" s="1"/>
      <c r="I2" s="1"/>
    </row>
    <row r="3" spans="1:9" ht="9" customHeight="1" x14ac:dyDescent="0.25">
      <c r="A3" s="21"/>
      <c r="B3" s="9"/>
      <c r="C3" s="9"/>
      <c r="D3" s="9"/>
      <c r="E3" s="9"/>
      <c r="F3" s="2"/>
      <c r="G3" s="33"/>
      <c r="H3" s="1"/>
      <c r="I3" s="1"/>
    </row>
    <row r="4" spans="1:9" ht="18" customHeight="1" x14ac:dyDescent="0.25">
      <c r="A4" s="99" t="s">
        <v>147</v>
      </c>
      <c r="B4" s="10"/>
      <c r="C4" s="10"/>
      <c r="D4" s="9"/>
      <c r="E4" s="9"/>
      <c r="F4" s="34"/>
      <c r="G4" s="33"/>
      <c r="H4" s="1"/>
      <c r="I4" s="1"/>
    </row>
    <row r="5" spans="1:9" ht="21.6" customHeight="1" x14ac:dyDescent="0.3">
      <c r="A5" s="464" t="s">
        <v>148</v>
      </c>
      <c r="B5" s="464"/>
      <c r="C5" s="464"/>
      <c r="D5" s="464"/>
      <c r="E5" s="464"/>
      <c r="F5" s="34"/>
      <c r="G5" s="33"/>
      <c r="H5" s="1"/>
      <c r="I5" s="1"/>
    </row>
    <row r="6" spans="1:9" ht="29.45" customHeight="1" x14ac:dyDescent="0.35">
      <c r="A6" s="457" t="s">
        <v>57</v>
      </c>
      <c r="B6" s="457"/>
      <c r="C6" s="457"/>
      <c r="D6" s="457"/>
      <c r="E6" s="457"/>
      <c r="F6" s="34"/>
      <c r="G6" s="33"/>
      <c r="H6" s="1"/>
      <c r="I6" s="1"/>
    </row>
    <row r="7" spans="1:9" ht="10.5" customHeight="1" x14ac:dyDescent="0.35">
      <c r="A7" s="97"/>
      <c r="B7" s="97"/>
      <c r="C7" s="97"/>
      <c r="D7" s="97"/>
      <c r="E7" s="97"/>
      <c r="F7" s="34"/>
      <c r="G7" s="33"/>
      <c r="H7" s="1"/>
      <c r="I7" s="1"/>
    </row>
    <row r="8" spans="1:9" ht="17.25" customHeight="1" x14ac:dyDescent="0.25">
      <c r="A8" s="35" t="s">
        <v>149</v>
      </c>
      <c r="B8" s="10"/>
      <c r="C8" s="10"/>
      <c r="D8" s="9"/>
      <c r="E8" s="9"/>
      <c r="F8" s="34"/>
      <c r="G8" s="33"/>
      <c r="H8" s="1"/>
      <c r="I8" s="1"/>
    </row>
    <row r="9" spans="1:9" ht="17.25" customHeight="1" x14ac:dyDescent="0.25">
      <c r="A9" s="23" t="s">
        <v>150</v>
      </c>
      <c r="B9" s="10"/>
      <c r="C9" s="10"/>
      <c r="D9" s="9"/>
      <c r="E9" s="9"/>
      <c r="F9" s="34"/>
      <c r="G9" s="33"/>
      <c r="H9" s="1"/>
      <c r="I9" s="1"/>
    </row>
    <row r="10" spans="1:9" ht="10.5" customHeight="1" x14ac:dyDescent="0.25">
      <c r="A10" s="23"/>
      <c r="B10" s="10"/>
      <c r="C10" s="10"/>
      <c r="D10" s="9"/>
      <c r="E10" s="9"/>
      <c r="F10" s="34"/>
      <c r="G10" s="33"/>
      <c r="H10" s="1"/>
      <c r="I10" s="1"/>
    </row>
    <row r="11" spans="1:9" ht="29.25" customHeight="1" x14ac:dyDescent="0.25">
      <c r="A11" s="100" t="s">
        <v>151</v>
      </c>
      <c r="B11" s="101" t="s">
        <v>89</v>
      </c>
      <c r="C11" s="10"/>
      <c r="D11" s="9"/>
      <c r="E11" s="9"/>
      <c r="F11" s="34"/>
      <c r="G11" s="33"/>
      <c r="H11" s="1"/>
      <c r="I11" s="1"/>
    </row>
    <row r="12" spans="1:9" ht="30" customHeight="1" x14ac:dyDescent="0.25">
      <c r="A12" s="102" t="s">
        <v>90</v>
      </c>
      <c r="B12" s="103" t="s">
        <v>91</v>
      </c>
      <c r="C12" s="10"/>
      <c r="D12" s="9"/>
      <c r="E12" s="9"/>
      <c r="F12" s="34"/>
      <c r="G12" s="33"/>
      <c r="H12" s="1"/>
      <c r="I12" s="1"/>
    </row>
    <row r="13" spans="1:9" ht="20.25" customHeight="1" x14ac:dyDescent="0.25">
      <c r="A13" s="465" t="s">
        <v>152</v>
      </c>
      <c r="B13" s="466"/>
      <c r="C13" s="10"/>
      <c r="D13" s="9"/>
      <c r="E13" s="9"/>
      <c r="F13" s="34"/>
      <c r="G13" s="33"/>
      <c r="H13" s="1"/>
      <c r="I13" s="1"/>
    </row>
    <row r="14" spans="1:9" ht="12.75" customHeight="1" x14ac:dyDescent="0.25">
      <c r="A14" s="23"/>
      <c r="B14" s="10"/>
      <c r="C14" s="10"/>
      <c r="D14" s="9"/>
      <c r="E14" s="9"/>
      <c r="F14" s="34"/>
      <c r="G14" s="33"/>
      <c r="H14" s="1"/>
      <c r="I14" s="1"/>
    </row>
    <row r="15" spans="1:9" ht="9" customHeight="1" x14ac:dyDescent="0.2">
      <c r="A15" s="14"/>
      <c r="B15" s="15"/>
      <c r="C15" s="15"/>
      <c r="D15" s="16"/>
      <c r="E15" s="1"/>
      <c r="F15" s="34"/>
      <c r="G15" s="33"/>
    </row>
    <row r="16" spans="1:9" ht="15.75" x14ac:dyDescent="0.25">
      <c r="A16" s="104" t="s">
        <v>153</v>
      </c>
      <c r="B16" s="15"/>
      <c r="C16" s="15"/>
      <c r="D16" s="16"/>
      <c r="E16" s="1"/>
      <c r="F16" s="34"/>
      <c r="G16" s="1"/>
    </row>
    <row r="17" spans="1:7" ht="15.75" x14ac:dyDescent="0.25">
      <c r="A17" s="104" t="s">
        <v>154</v>
      </c>
      <c r="B17" s="4"/>
      <c r="C17" s="4"/>
      <c r="D17" s="1"/>
      <c r="E17" s="34" t="s">
        <v>2</v>
      </c>
      <c r="F17" s="34"/>
      <c r="G17" s="33"/>
    </row>
    <row r="18" spans="1:7" x14ac:dyDescent="0.2">
      <c r="A18" s="7"/>
      <c r="B18" s="1"/>
      <c r="C18" s="1"/>
      <c r="D18" s="1"/>
      <c r="E18" s="40" t="s">
        <v>3</v>
      </c>
      <c r="F18" s="34"/>
    </row>
    <row r="19" spans="1:7" ht="20.100000000000001" customHeight="1" x14ac:dyDescent="0.25">
      <c r="A19" s="105" t="s">
        <v>50</v>
      </c>
      <c r="B19" s="1"/>
      <c r="C19" s="1"/>
      <c r="E19" s="1"/>
      <c r="F19" s="34"/>
      <c r="G19" s="1"/>
    </row>
    <row r="20" spans="1:7" ht="20.100000000000001" customHeight="1" thickBot="1" x14ac:dyDescent="0.3">
      <c r="A20" s="29" t="s">
        <v>155</v>
      </c>
      <c r="B20" s="106"/>
      <c r="C20" s="106"/>
      <c r="D20" s="107"/>
      <c r="E20" s="108" t="s">
        <v>4</v>
      </c>
      <c r="F20" s="34"/>
      <c r="G20" s="1"/>
    </row>
    <row r="21" spans="1:7" ht="20.100000000000001" customHeight="1" thickTop="1" x14ac:dyDescent="0.25">
      <c r="A21" s="6"/>
      <c r="B21" s="106"/>
      <c r="C21" s="106"/>
      <c r="D21" s="106"/>
      <c r="E21" s="109"/>
      <c r="F21" s="34"/>
    </row>
    <row r="22" spans="1:7" ht="20.100000000000001" customHeight="1" thickBot="1" x14ac:dyDescent="0.3">
      <c r="A22" s="24" t="s">
        <v>156</v>
      </c>
      <c r="B22" s="110">
        <f>+D20*0.0103</f>
        <v>0</v>
      </c>
      <c r="C22" s="106"/>
      <c r="D22" s="111">
        <f>+B22</f>
        <v>0</v>
      </c>
      <c r="E22" s="108" t="s">
        <v>5</v>
      </c>
      <c r="F22" s="34"/>
      <c r="G22" s="1"/>
    </row>
    <row r="23" spans="1:7" ht="20.100000000000001" customHeight="1" thickTop="1" x14ac:dyDescent="0.25">
      <c r="A23" s="6"/>
      <c r="B23" s="106"/>
      <c r="C23" s="106"/>
      <c r="D23" s="106"/>
      <c r="E23" s="109"/>
      <c r="F23" s="34"/>
      <c r="G23" s="1"/>
    </row>
    <row r="24" spans="1:7" ht="20.100000000000001" customHeight="1" x14ac:dyDescent="0.25">
      <c r="A24" s="24" t="s">
        <v>41</v>
      </c>
      <c r="B24" s="112"/>
      <c r="C24" s="112"/>
      <c r="D24" s="106"/>
      <c r="E24" s="91"/>
      <c r="F24" s="34"/>
      <c r="G24" s="33"/>
    </row>
    <row r="25" spans="1:7" ht="20.100000000000001" customHeight="1" thickBot="1" x14ac:dyDescent="0.3">
      <c r="A25" s="24" t="s">
        <v>77</v>
      </c>
      <c r="B25" s="113"/>
      <c r="C25" s="106"/>
      <c r="D25" s="114">
        <f>+B25</f>
        <v>0</v>
      </c>
      <c r="E25" s="108" t="s">
        <v>6</v>
      </c>
      <c r="F25" s="34"/>
      <c r="G25" s="33"/>
    </row>
    <row r="26" spans="1:7" ht="20.100000000000001" customHeight="1" thickTop="1" x14ac:dyDescent="0.25">
      <c r="A26" s="24"/>
      <c r="B26" s="115"/>
      <c r="C26" s="106"/>
      <c r="D26" s="106"/>
      <c r="E26" s="108"/>
      <c r="F26" s="34"/>
      <c r="G26" s="33"/>
    </row>
    <row r="27" spans="1:7" ht="20.100000000000001" customHeight="1" thickBot="1" x14ac:dyDescent="0.3">
      <c r="A27" s="24" t="s">
        <v>157</v>
      </c>
      <c r="B27" s="116"/>
      <c r="C27" s="106"/>
      <c r="D27" s="114">
        <f>+B27</f>
        <v>0</v>
      </c>
      <c r="E27" s="117" t="s">
        <v>136</v>
      </c>
      <c r="F27" s="34"/>
      <c r="G27" s="33"/>
    </row>
    <row r="28" spans="1:7" ht="17.25" customHeight="1" thickTop="1" x14ac:dyDescent="0.25">
      <c r="A28" s="118" t="s">
        <v>158</v>
      </c>
      <c r="B28" s="106"/>
      <c r="C28" s="106"/>
      <c r="D28" s="106"/>
      <c r="E28" s="109"/>
      <c r="F28" s="34"/>
      <c r="G28" s="33"/>
    </row>
    <row r="29" spans="1:7" ht="23.25" customHeight="1" thickBot="1" x14ac:dyDescent="0.3">
      <c r="A29" s="29" t="s">
        <v>93</v>
      </c>
      <c r="B29" s="106"/>
      <c r="C29" s="106"/>
      <c r="D29" s="111">
        <f>+D20+D22+D25+D27</f>
        <v>0</v>
      </c>
      <c r="E29" s="108" t="s">
        <v>8</v>
      </c>
      <c r="F29" s="34"/>
      <c r="G29" s="33"/>
    </row>
    <row r="30" spans="1:7" ht="24" customHeight="1" thickTop="1" x14ac:dyDescent="0.25">
      <c r="A30" s="105" t="s">
        <v>11</v>
      </c>
      <c r="B30" s="106"/>
      <c r="C30" s="106"/>
      <c r="D30" s="106" t="s">
        <v>7</v>
      </c>
      <c r="E30" s="109" t="s">
        <v>7</v>
      </c>
      <c r="F30" s="34"/>
      <c r="G30" s="33"/>
    </row>
    <row r="31" spans="1:7" ht="24" customHeight="1" thickBot="1" x14ac:dyDescent="0.3">
      <c r="A31" s="33" t="s">
        <v>59</v>
      </c>
      <c r="B31" s="106"/>
      <c r="C31" s="106"/>
      <c r="D31" s="119"/>
      <c r="E31" s="108" t="s">
        <v>9</v>
      </c>
      <c r="F31" s="34"/>
      <c r="G31" s="1"/>
    </row>
    <row r="32" spans="1:7" ht="24" customHeight="1" thickTop="1" thickBot="1" x14ac:dyDescent="0.3">
      <c r="A32" s="33" t="s">
        <v>75</v>
      </c>
      <c r="B32" s="113"/>
      <c r="C32" s="106"/>
      <c r="D32" s="120"/>
      <c r="E32" s="109" t="s">
        <v>94</v>
      </c>
      <c r="F32" s="34"/>
      <c r="G32" s="1"/>
    </row>
    <row r="33" spans="1:7" ht="24" customHeight="1" thickTop="1" thickBot="1" x14ac:dyDescent="0.3">
      <c r="A33" s="33" t="s">
        <v>69</v>
      </c>
      <c r="B33" s="106"/>
      <c r="C33" s="106"/>
      <c r="D33" s="121">
        <f>+D31+B32</f>
        <v>0</v>
      </c>
      <c r="E33" s="108" t="s">
        <v>95</v>
      </c>
      <c r="F33" s="34"/>
      <c r="G33" s="1"/>
    </row>
    <row r="34" spans="1:7" ht="20.100000000000001" customHeight="1" thickTop="1" thickBot="1" x14ac:dyDescent="0.3">
      <c r="A34" s="24" t="s">
        <v>76</v>
      </c>
      <c r="B34" s="113"/>
      <c r="C34" s="106"/>
      <c r="D34" s="120" t="s">
        <v>7</v>
      </c>
      <c r="E34" s="108" t="s">
        <v>96</v>
      </c>
      <c r="F34" s="34"/>
      <c r="G34" s="33"/>
    </row>
    <row r="35" spans="1:7" ht="20.100000000000001" customHeight="1" thickTop="1" thickBot="1" x14ac:dyDescent="0.3">
      <c r="A35" s="24" t="s">
        <v>74</v>
      </c>
      <c r="B35" s="113"/>
      <c r="C35" s="106"/>
      <c r="D35" s="111">
        <f>+B34+B35</f>
        <v>0</v>
      </c>
      <c r="E35" s="108" t="s">
        <v>97</v>
      </c>
      <c r="F35" s="34"/>
      <c r="G35" s="1"/>
    </row>
    <row r="36" spans="1:7" ht="20.100000000000001" customHeight="1" thickTop="1" x14ac:dyDescent="0.25">
      <c r="A36" s="26"/>
      <c r="B36" s="122"/>
      <c r="C36" s="106"/>
      <c r="D36" s="123"/>
      <c r="E36" s="109"/>
      <c r="F36" s="34"/>
      <c r="G36" s="33"/>
    </row>
    <row r="37" spans="1:7" ht="20.100000000000001" customHeight="1" thickBot="1" x14ac:dyDescent="0.3">
      <c r="A37" s="24" t="s">
        <v>13</v>
      </c>
      <c r="B37" s="106"/>
      <c r="C37" s="106"/>
      <c r="D37" s="124">
        <f>+D33+D35</f>
        <v>0</v>
      </c>
      <c r="E37" s="108" t="s">
        <v>10</v>
      </c>
      <c r="F37" s="34"/>
      <c r="G37" s="33"/>
    </row>
    <row r="38" spans="1:7" ht="20.100000000000001" customHeight="1" thickTop="1" x14ac:dyDescent="0.25">
      <c r="A38" s="26"/>
      <c r="B38" s="106"/>
      <c r="C38" s="106"/>
      <c r="D38" s="122"/>
      <c r="E38" s="109" t="s">
        <v>7</v>
      </c>
      <c r="F38" s="34"/>
      <c r="G38" s="33"/>
    </row>
    <row r="39" spans="1:7" ht="17.100000000000001" customHeight="1" thickBot="1" x14ac:dyDescent="0.3">
      <c r="A39" s="24" t="s">
        <v>51</v>
      </c>
      <c r="B39" s="106"/>
      <c r="C39" s="30"/>
      <c r="D39" s="125" t="e">
        <f>D29/D37</f>
        <v>#DIV/0!</v>
      </c>
      <c r="E39" s="108" t="s">
        <v>12</v>
      </c>
      <c r="F39" s="34"/>
      <c r="G39" s="33"/>
    </row>
    <row r="40" spans="1:7" ht="20.100000000000001" customHeight="1" thickTop="1" x14ac:dyDescent="0.25">
      <c r="A40" s="26"/>
      <c r="B40" s="106"/>
      <c r="C40" s="106"/>
      <c r="D40" s="106"/>
      <c r="E40" s="109"/>
      <c r="F40" s="34"/>
      <c r="G40" s="33"/>
    </row>
    <row r="41" spans="1:7" ht="20.100000000000001" customHeight="1" thickBot="1" x14ac:dyDescent="0.3">
      <c r="A41" s="24" t="s">
        <v>16</v>
      </c>
      <c r="B41" s="31"/>
      <c r="C41" s="31"/>
      <c r="D41" s="124">
        <f>+D37</f>
        <v>0</v>
      </c>
      <c r="E41" s="108" t="s">
        <v>14</v>
      </c>
      <c r="F41" s="34"/>
      <c r="G41" s="33"/>
    </row>
    <row r="42" spans="1:7" ht="20.100000000000001" customHeight="1" thickTop="1" thickBot="1" x14ac:dyDescent="0.3">
      <c r="A42" s="24" t="s">
        <v>17</v>
      </c>
      <c r="B42" s="126">
        <f>-B34</f>
        <v>0</v>
      </c>
      <c r="C42" s="31"/>
      <c r="D42" s="123"/>
      <c r="E42" s="109"/>
      <c r="F42" s="34"/>
      <c r="G42" s="33"/>
    </row>
    <row r="43" spans="1:7" ht="20.100000000000001" customHeight="1" thickTop="1" thickBot="1" x14ac:dyDescent="0.3">
      <c r="A43" s="24" t="s">
        <v>18</v>
      </c>
      <c r="B43" s="126">
        <f>-B35</f>
        <v>0</v>
      </c>
      <c r="C43" s="31"/>
      <c r="D43" s="124">
        <f>+B42+B43</f>
        <v>0</v>
      </c>
      <c r="E43" s="108" t="s">
        <v>98</v>
      </c>
      <c r="F43" s="34"/>
      <c r="G43" s="33"/>
    </row>
    <row r="44" spans="1:7" ht="20.100000000000001" customHeight="1" thickTop="1" x14ac:dyDescent="0.25">
      <c r="A44" s="33"/>
      <c r="B44" s="31"/>
      <c r="C44" s="31"/>
      <c r="D44" s="123"/>
      <c r="E44" s="109"/>
      <c r="F44" s="34"/>
      <c r="G44" s="33"/>
    </row>
    <row r="45" spans="1:7" ht="20.100000000000001" customHeight="1" thickBot="1" x14ac:dyDescent="0.3">
      <c r="A45" s="33" t="s">
        <v>70</v>
      </c>
      <c r="B45" s="31"/>
      <c r="C45" s="31"/>
      <c r="D45" s="124">
        <f>D41+D43</f>
        <v>0</v>
      </c>
      <c r="E45" s="108" t="s">
        <v>95</v>
      </c>
      <c r="F45" s="34"/>
      <c r="G45" s="33"/>
    </row>
    <row r="46" spans="1:7" ht="20.100000000000001" customHeight="1" thickTop="1" x14ac:dyDescent="0.25">
      <c r="A46" s="7"/>
      <c r="B46" s="106" t="s">
        <v>7</v>
      </c>
      <c r="C46" s="106"/>
      <c r="D46" s="106" t="s">
        <v>7</v>
      </c>
      <c r="E46" s="109" t="s">
        <v>7</v>
      </c>
      <c r="F46" s="34"/>
      <c r="G46" s="1"/>
    </row>
    <row r="47" spans="1:7" ht="20.100000000000001" customHeight="1" thickBot="1" x14ac:dyDescent="0.3">
      <c r="A47" s="30" t="s">
        <v>159</v>
      </c>
      <c r="B47" s="106" t="s">
        <v>7</v>
      </c>
      <c r="C47" s="106"/>
      <c r="D47" s="125" t="e">
        <f>+D39</f>
        <v>#DIV/0!</v>
      </c>
      <c r="E47" s="108" t="s">
        <v>12</v>
      </c>
      <c r="F47" s="34"/>
      <c r="G47" s="33"/>
    </row>
    <row r="48" spans="1:7" ht="20.100000000000001" customHeight="1" thickTop="1" x14ac:dyDescent="0.25">
      <c r="A48" s="1"/>
      <c r="B48" s="106"/>
      <c r="C48" s="106"/>
      <c r="D48" s="106"/>
      <c r="E48" s="109"/>
      <c r="F48" s="34"/>
      <c r="G48" s="33"/>
    </row>
    <row r="49" spans="1:10" ht="20.100000000000001" customHeight="1" thickBot="1" x14ac:dyDescent="0.3">
      <c r="A49" s="30" t="s">
        <v>36</v>
      </c>
      <c r="B49" s="106"/>
      <c r="C49" s="106"/>
      <c r="D49" s="124" t="e">
        <f>D47*D45</f>
        <v>#DIV/0!</v>
      </c>
      <c r="E49" s="108" t="s">
        <v>99</v>
      </c>
      <c r="F49" s="34"/>
      <c r="G49" s="1"/>
    </row>
    <row r="50" spans="1:10" ht="20.100000000000001" customHeight="1" thickTop="1" x14ac:dyDescent="0.25">
      <c r="A50" s="33"/>
      <c r="B50" s="106"/>
      <c r="C50" s="106"/>
      <c r="D50" s="123"/>
      <c r="E50" s="109"/>
      <c r="F50" s="34"/>
      <c r="G50" s="33"/>
    </row>
    <row r="51" spans="1:10" ht="20.100000000000001" customHeight="1" x14ac:dyDescent="0.25">
      <c r="A51" s="105" t="s">
        <v>20</v>
      </c>
      <c r="B51" s="106"/>
      <c r="C51" s="106"/>
      <c r="D51" s="123" t="s">
        <v>7</v>
      </c>
      <c r="E51" s="109" t="s">
        <v>7</v>
      </c>
      <c r="F51" s="33"/>
      <c r="G51" s="1"/>
    </row>
    <row r="52" spans="1:10" ht="20.100000000000001" customHeight="1" thickBot="1" x14ac:dyDescent="0.3">
      <c r="A52" s="29" t="s">
        <v>100</v>
      </c>
      <c r="B52" s="106"/>
      <c r="C52" s="106"/>
      <c r="D52" s="127">
        <f>+D29</f>
        <v>0</v>
      </c>
      <c r="E52" s="108" t="s">
        <v>8</v>
      </c>
      <c r="F52" s="33"/>
      <c r="G52" s="1"/>
    </row>
    <row r="53" spans="1:10" ht="20.100000000000001" customHeight="1" thickBot="1" x14ac:dyDescent="0.3">
      <c r="A53" s="33" t="s">
        <v>22</v>
      </c>
      <c r="B53" s="106"/>
      <c r="C53" s="106"/>
      <c r="D53" s="124" t="e">
        <f>D47*D43</f>
        <v>#DIV/0!</v>
      </c>
      <c r="E53" s="108" t="s">
        <v>15</v>
      </c>
      <c r="F53" s="1"/>
      <c r="G53" s="1"/>
    </row>
    <row r="54" spans="1:10" ht="20.100000000000001" customHeight="1" thickTop="1" thickBot="1" x14ac:dyDescent="0.3">
      <c r="A54" s="30" t="s">
        <v>37</v>
      </c>
      <c r="B54" s="42"/>
      <c r="C54" s="42"/>
      <c r="D54" s="128" t="e">
        <f>D52+D53</f>
        <v>#DIV/0!</v>
      </c>
      <c r="E54" s="108" t="s">
        <v>19</v>
      </c>
      <c r="F54" s="1"/>
      <c r="G54" s="1"/>
    </row>
    <row r="55" spans="1:10" ht="20.100000000000001" customHeight="1" thickTop="1" x14ac:dyDescent="0.2">
      <c r="A55" s="33"/>
      <c r="B55" s="42"/>
      <c r="C55" s="42"/>
      <c r="D55" s="51"/>
      <c r="E55" s="43"/>
      <c r="F55" s="1"/>
      <c r="G55" s="1"/>
    </row>
    <row r="56" spans="1:10" ht="15.75" x14ac:dyDescent="0.25">
      <c r="A56" s="20" t="s">
        <v>52</v>
      </c>
      <c r="B56" s="17"/>
      <c r="C56" s="17"/>
      <c r="D56" s="18"/>
      <c r="E56" s="18"/>
      <c r="F56" s="18"/>
      <c r="G56" s="18"/>
      <c r="H56" s="18"/>
      <c r="I56" s="18"/>
      <c r="J56" s="18"/>
    </row>
    <row r="57" spans="1:10" ht="20.100000000000001" customHeight="1" x14ac:dyDescent="0.25">
      <c r="A57" s="91" t="s">
        <v>160</v>
      </c>
      <c r="B57" s="91"/>
      <c r="C57" s="91"/>
      <c r="D57" s="92"/>
      <c r="E57" s="92"/>
      <c r="F57" s="18"/>
      <c r="G57" s="18"/>
      <c r="H57" s="18"/>
      <c r="I57" s="18"/>
      <c r="J57" s="18"/>
    </row>
    <row r="58" spans="1:10" ht="20.100000000000001" customHeight="1" x14ac:dyDescent="0.2">
      <c r="A58" s="91" t="s">
        <v>53</v>
      </c>
      <c r="B58" s="92"/>
      <c r="C58" s="92"/>
      <c r="D58" s="92"/>
      <c r="E58" s="92"/>
      <c r="F58" s="18"/>
      <c r="G58" s="18"/>
      <c r="H58" s="18"/>
      <c r="I58" s="18"/>
      <c r="J58" s="18"/>
    </row>
    <row r="59" spans="1:10" ht="16.5" customHeight="1" x14ac:dyDescent="0.25">
      <c r="A59" s="91" t="s">
        <v>161</v>
      </c>
      <c r="B59" s="92"/>
      <c r="C59" s="92"/>
      <c r="D59" s="92"/>
      <c r="E59" s="92"/>
      <c r="F59" s="18"/>
      <c r="G59" s="18"/>
      <c r="H59" s="18"/>
      <c r="I59" s="18"/>
      <c r="J59" s="18"/>
    </row>
    <row r="60" spans="1:10" ht="8.25" customHeight="1" x14ac:dyDescent="0.2">
      <c r="A60" s="91"/>
      <c r="B60" s="92"/>
      <c r="C60" s="92"/>
      <c r="D60" s="92"/>
      <c r="E60" s="92"/>
      <c r="F60" s="18"/>
      <c r="G60" s="18"/>
      <c r="H60" s="18"/>
      <c r="I60" s="18"/>
      <c r="J60" s="18"/>
    </row>
    <row r="61" spans="1:10" ht="20.100000000000001" customHeight="1" x14ac:dyDescent="0.25">
      <c r="A61" s="91" t="s">
        <v>162</v>
      </c>
      <c r="B61" s="92"/>
      <c r="C61" s="92"/>
      <c r="D61" s="92"/>
      <c r="E61" s="92"/>
      <c r="F61" s="18"/>
      <c r="G61" s="18"/>
      <c r="H61" s="18"/>
      <c r="I61" s="18"/>
      <c r="J61" s="18"/>
    </row>
    <row r="62" spans="1:10" ht="20.100000000000001" customHeight="1" x14ac:dyDescent="0.2">
      <c r="A62" s="92" t="s">
        <v>163</v>
      </c>
      <c r="B62" s="92"/>
      <c r="C62" s="92"/>
      <c r="D62" s="92"/>
      <c r="E62" s="92"/>
      <c r="F62" s="18"/>
      <c r="G62" s="18"/>
      <c r="H62" s="18"/>
      <c r="I62" s="18"/>
      <c r="J62" s="18"/>
    </row>
    <row r="63" spans="1:10" ht="20.100000000000001" customHeight="1" x14ac:dyDescent="0.25">
      <c r="A63" s="92" t="s">
        <v>164</v>
      </c>
      <c r="B63" s="92"/>
      <c r="C63" s="92"/>
      <c r="D63" s="92"/>
      <c r="E63" s="92"/>
      <c r="F63" s="18"/>
      <c r="G63" s="18"/>
      <c r="H63" s="18"/>
      <c r="I63" s="18"/>
      <c r="J63" s="18"/>
    </row>
    <row r="64" spans="1:10" ht="8.25" customHeight="1" x14ac:dyDescent="0.2">
      <c r="A64" s="92"/>
      <c r="B64" s="92"/>
      <c r="C64" s="92"/>
      <c r="D64" s="92"/>
      <c r="E64" s="92"/>
      <c r="F64" s="18"/>
      <c r="G64" s="18"/>
      <c r="H64" s="18"/>
      <c r="I64" s="18"/>
      <c r="J64" s="18"/>
    </row>
    <row r="65" spans="1:10" ht="20.100000000000001" customHeight="1" x14ac:dyDescent="0.25">
      <c r="A65" s="31" t="s">
        <v>165</v>
      </c>
      <c r="B65" s="92"/>
      <c r="C65" s="92"/>
      <c r="D65" s="92"/>
      <c r="E65" s="92"/>
      <c r="F65" s="18"/>
      <c r="G65" s="18"/>
      <c r="H65" s="18"/>
      <c r="I65" s="18"/>
      <c r="J65" s="18"/>
    </row>
    <row r="66" spans="1:10" ht="20.100000000000001" customHeight="1" x14ac:dyDescent="0.25">
      <c r="A66" s="91" t="s">
        <v>166</v>
      </c>
      <c r="B66" s="92"/>
      <c r="C66" s="92"/>
      <c r="D66" s="92"/>
      <c r="E66" s="92"/>
      <c r="F66" s="18"/>
      <c r="G66" s="18"/>
      <c r="H66" s="18"/>
      <c r="I66" s="18"/>
      <c r="J66" s="18"/>
    </row>
    <row r="67" spans="1:10" ht="20.100000000000001" customHeight="1" x14ac:dyDescent="0.2">
      <c r="A67" s="58" t="s">
        <v>167</v>
      </c>
      <c r="B67" s="94"/>
      <c r="C67" s="94"/>
      <c r="D67" s="94"/>
      <c r="E67" s="94"/>
      <c r="F67" s="18"/>
      <c r="G67" s="18"/>
      <c r="H67" s="18"/>
      <c r="I67" s="18"/>
      <c r="J67" s="18"/>
    </row>
    <row r="68" spans="1:10" ht="20.100000000000001" customHeight="1" x14ac:dyDescent="0.2">
      <c r="A68" s="91"/>
      <c r="B68" s="92"/>
      <c r="C68" s="92"/>
      <c r="D68" s="92"/>
      <c r="E68" s="92"/>
      <c r="F68" s="18"/>
      <c r="G68" s="18"/>
      <c r="H68" s="18"/>
      <c r="I68" s="18"/>
      <c r="J68" s="18"/>
    </row>
    <row r="69" spans="1:10" ht="20.100000000000001" customHeight="1" x14ac:dyDescent="0.2">
      <c r="A69" s="91" t="s">
        <v>168</v>
      </c>
      <c r="B69" s="92"/>
      <c r="C69" s="92"/>
      <c r="D69" s="92"/>
      <c r="E69" s="92"/>
      <c r="F69" s="18"/>
      <c r="G69" s="18"/>
      <c r="H69" s="18"/>
      <c r="I69" s="18"/>
      <c r="J69" s="18"/>
    </row>
    <row r="70" spans="1:10" ht="20.100000000000001" customHeight="1" x14ac:dyDescent="0.2">
      <c r="A70" s="95" t="s">
        <v>169</v>
      </c>
      <c r="B70" s="92"/>
      <c r="C70" s="92"/>
      <c r="D70" s="92"/>
      <c r="E70" s="92"/>
      <c r="F70" s="18"/>
      <c r="G70" s="18"/>
      <c r="H70" s="18"/>
      <c r="I70" s="18"/>
      <c r="J70" s="18"/>
    </row>
    <row r="71" spans="1:10" ht="20.100000000000001" customHeight="1" x14ac:dyDescent="0.2">
      <c r="A71" s="91"/>
      <c r="B71" s="92"/>
      <c r="C71" s="92"/>
      <c r="D71" s="92"/>
      <c r="E71" s="92"/>
      <c r="F71" s="18"/>
      <c r="G71" s="18"/>
      <c r="H71" s="18"/>
      <c r="I71" s="18"/>
      <c r="J71" s="18"/>
    </row>
    <row r="72" spans="1:10" ht="20.100000000000001" customHeight="1" x14ac:dyDescent="0.2">
      <c r="A72" s="91" t="s">
        <v>170</v>
      </c>
      <c r="B72" s="92"/>
      <c r="C72" s="92"/>
      <c r="D72" s="92"/>
      <c r="E72" s="92"/>
      <c r="F72" s="18"/>
      <c r="G72" s="18"/>
      <c r="H72" s="18"/>
      <c r="I72" s="18"/>
      <c r="J72" s="18"/>
    </row>
    <row r="73" spans="1:10" ht="20.100000000000001" customHeight="1" x14ac:dyDescent="0.2">
      <c r="A73" s="91" t="s">
        <v>171</v>
      </c>
      <c r="B73" s="92"/>
      <c r="C73" s="92"/>
      <c r="D73" s="92"/>
      <c r="E73" s="92"/>
      <c r="F73" s="18"/>
      <c r="G73" s="18"/>
      <c r="H73" s="18"/>
      <c r="I73" s="18"/>
      <c r="J73" s="18"/>
    </row>
    <row r="74" spans="1:10" ht="20.100000000000001" customHeight="1" x14ac:dyDescent="0.2">
      <c r="A74" s="91"/>
      <c r="B74" s="92"/>
      <c r="C74" s="92"/>
      <c r="D74" s="92"/>
      <c r="E74" s="92"/>
      <c r="F74" s="18"/>
      <c r="G74" s="18"/>
      <c r="H74" s="18"/>
      <c r="I74" s="18"/>
      <c r="J74" s="18"/>
    </row>
    <row r="75" spans="1:10" ht="20.100000000000001" customHeight="1" x14ac:dyDescent="0.2">
      <c r="A75" s="91" t="s">
        <v>172</v>
      </c>
      <c r="B75" s="92"/>
      <c r="C75" s="92"/>
      <c r="D75" s="92"/>
      <c r="E75" s="92"/>
      <c r="F75" s="18"/>
      <c r="G75" s="18"/>
      <c r="H75" s="18"/>
      <c r="I75" s="18"/>
      <c r="J75" s="18"/>
    </row>
    <row r="76" spans="1:10" ht="20.100000000000001" customHeight="1" x14ac:dyDescent="0.25">
      <c r="A76" s="91" t="s">
        <v>173</v>
      </c>
      <c r="B76" s="92"/>
      <c r="C76" s="92"/>
      <c r="D76" s="92"/>
      <c r="E76" s="92"/>
      <c r="F76" s="18"/>
      <c r="G76" s="18"/>
      <c r="H76" s="18"/>
      <c r="I76" s="18"/>
      <c r="J76" s="18"/>
    </row>
    <row r="77" spans="1:10" ht="20.100000000000001" customHeight="1" x14ac:dyDescent="0.2">
      <c r="A77" s="91"/>
      <c r="B77" s="92"/>
      <c r="C77" s="92"/>
      <c r="D77" s="92"/>
      <c r="E77" s="92"/>
      <c r="F77" s="18"/>
      <c r="G77" s="18"/>
      <c r="H77" s="18"/>
      <c r="I77" s="18"/>
      <c r="J77" s="18"/>
    </row>
    <row r="78" spans="1:10" ht="20.100000000000001" hidden="1" customHeight="1" x14ac:dyDescent="0.2">
      <c r="A78" s="96" t="s">
        <v>83</v>
      </c>
      <c r="B78" s="92"/>
      <c r="C78" s="92"/>
      <c r="D78" s="92"/>
      <c r="E78" s="92"/>
      <c r="F78" s="18"/>
      <c r="G78" s="18"/>
      <c r="H78" s="18"/>
      <c r="I78" s="18"/>
      <c r="J78" s="18"/>
    </row>
    <row r="79" spans="1:10" ht="20.100000000000001" customHeight="1" x14ac:dyDescent="0.2">
      <c r="A79" s="91" t="s">
        <v>103</v>
      </c>
      <c r="B79" s="92"/>
      <c r="C79" s="92"/>
      <c r="D79" s="92"/>
      <c r="E79" s="92"/>
      <c r="F79" s="18"/>
      <c r="G79" s="18"/>
      <c r="H79" s="18"/>
      <c r="I79" s="18"/>
      <c r="J79" s="18"/>
    </row>
    <row r="80" spans="1:10" ht="20.100000000000001" customHeight="1" x14ac:dyDescent="0.2">
      <c r="A80" s="91"/>
      <c r="B80" s="92"/>
      <c r="C80" s="92"/>
      <c r="D80" s="92"/>
      <c r="E80" s="92"/>
      <c r="F80" s="18"/>
      <c r="G80" s="18"/>
      <c r="H80" s="18"/>
      <c r="I80" s="18"/>
      <c r="J80" s="18"/>
    </row>
    <row r="81" spans="1:10" ht="20.100000000000001" customHeight="1" x14ac:dyDescent="0.2">
      <c r="A81" s="91" t="s">
        <v>174</v>
      </c>
      <c r="B81" s="92"/>
      <c r="C81" s="92"/>
      <c r="D81" s="92"/>
      <c r="E81" s="92"/>
      <c r="F81" s="18"/>
      <c r="G81" s="18"/>
      <c r="H81" s="18"/>
      <c r="I81" s="18"/>
      <c r="J81" s="18"/>
    </row>
    <row r="82" spans="1:10" ht="20.100000000000001" customHeight="1" x14ac:dyDescent="0.25">
      <c r="A82" s="91" t="s">
        <v>175</v>
      </c>
      <c r="B82" s="92"/>
      <c r="C82" s="92"/>
      <c r="D82" s="92"/>
      <c r="E82" s="92"/>
      <c r="F82" s="18"/>
      <c r="G82" s="18"/>
      <c r="H82" s="18"/>
      <c r="I82" s="18"/>
      <c r="J82" s="18"/>
    </row>
    <row r="83" spans="1:10" ht="20.100000000000001" customHeight="1" x14ac:dyDescent="0.2">
      <c r="A83" s="91"/>
      <c r="B83" s="92"/>
      <c r="C83" s="92"/>
      <c r="D83" s="92"/>
      <c r="E83" s="92"/>
      <c r="F83" s="18"/>
      <c r="G83" s="18"/>
      <c r="H83" s="18"/>
      <c r="I83" s="18"/>
      <c r="J83" s="18"/>
    </row>
    <row r="84" spans="1:10" ht="20.100000000000001" customHeight="1" x14ac:dyDescent="0.2">
      <c r="A84" s="91" t="s">
        <v>176</v>
      </c>
      <c r="B84" s="92"/>
      <c r="C84" s="92"/>
      <c r="D84" s="92"/>
      <c r="E84" s="92"/>
      <c r="F84" s="18"/>
      <c r="G84" s="18"/>
      <c r="H84" s="18"/>
      <c r="I84" s="18"/>
      <c r="J84" s="18"/>
    </row>
    <row r="85" spans="1:10" ht="20.100000000000001" customHeight="1" x14ac:dyDescent="0.2">
      <c r="A85" s="91" t="s">
        <v>177</v>
      </c>
      <c r="B85" s="92"/>
      <c r="C85" s="92"/>
      <c r="D85" s="92"/>
      <c r="E85" s="92"/>
      <c r="F85" s="18"/>
      <c r="G85" s="18"/>
      <c r="H85" s="18"/>
      <c r="I85" s="18"/>
      <c r="J85" s="18"/>
    </row>
    <row r="86" spans="1:10" ht="20.100000000000001" customHeight="1" x14ac:dyDescent="0.2">
      <c r="A86" s="91"/>
      <c r="B86" s="92"/>
      <c r="C86" s="92"/>
      <c r="D86" s="92"/>
      <c r="E86" s="92"/>
      <c r="F86" s="18"/>
      <c r="G86" s="18"/>
      <c r="H86" s="18"/>
      <c r="I86" s="18"/>
      <c r="J86" s="18"/>
    </row>
    <row r="87" spans="1:10" ht="20.100000000000001" customHeight="1" x14ac:dyDescent="0.2">
      <c r="A87" s="91" t="s">
        <v>106</v>
      </c>
      <c r="B87" s="92"/>
      <c r="C87" s="92"/>
      <c r="D87" s="92"/>
      <c r="E87" s="92"/>
      <c r="F87" s="18"/>
      <c r="G87" s="18"/>
      <c r="H87" s="18"/>
      <c r="I87" s="18"/>
      <c r="J87" s="18"/>
    </row>
    <row r="88" spans="1:10" ht="20.100000000000001" customHeight="1" x14ac:dyDescent="0.2">
      <c r="A88" s="91"/>
      <c r="B88" s="92"/>
      <c r="C88" s="92"/>
      <c r="D88" s="92"/>
      <c r="E88" s="92"/>
      <c r="F88" s="18"/>
      <c r="G88" s="18"/>
      <c r="H88" s="18"/>
      <c r="I88" s="18"/>
      <c r="J88" s="18"/>
    </row>
    <row r="89" spans="1:10" ht="20.100000000000001" customHeight="1" x14ac:dyDescent="0.2">
      <c r="A89" s="91" t="s">
        <v>107</v>
      </c>
      <c r="B89" s="92"/>
      <c r="C89" s="92"/>
      <c r="D89" s="92"/>
      <c r="E89" s="92"/>
      <c r="F89" s="18"/>
      <c r="G89" s="18"/>
      <c r="H89" s="18"/>
      <c r="I89" s="18"/>
      <c r="J89" s="18"/>
    </row>
    <row r="90" spans="1:10" ht="20.100000000000001" customHeight="1" x14ac:dyDescent="0.2">
      <c r="A90" s="91" t="s">
        <v>30</v>
      </c>
      <c r="B90" s="92"/>
      <c r="C90" s="92"/>
      <c r="D90" s="92"/>
      <c r="E90" s="92"/>
      <c r="F90" s="18"/>
      <c r="G90" s="18"/>
      <c r="H90" s="18"/>
      <c r="I90" s="18"/>
      <c r="J90" s="18"/>
    </row>
    <row r="91" spans="1:10" ht="20.100000000000001" customHeight="1" x14ac:dyDescent="0.2">
      <c r="A91" s="91"/>
      <c r="B91" s="92"/>
      <c r="C91" s="92"/>
      <c r="D91" s="92"/>
      <c r="E91" s="92"/>
      <c r="F91" s="18"/>
      <c r="G91" s="18"/>
      <c r="H91" s="18"/>
      <c r="I91" s="18"/>
      <c r="J91" s="18"/>
    </row>
    <row r="92" spans="1:10" ht="20.100000000000001" customHeight="1" x14ac:dyDescent="0.2">
      <c r="A92" s="91" t="s">
        <v>108</v>
      </c>
      <c r="B92" s="92"/>
      <c r="C92" s="92"/>
      <c r="D92" s="92"/>
      <c r="E92" s="92"/>
      <c r="F92" s="18"/>
      <c r="G92" s="18"/>
      <c r="H92" s="18"/>
      <c r="I92" s="18"/>
      <c r="J92" s="18"/>
    </row>
    <row r="93" spans="1:10" ht="20.100000000000001" customHeight="1" x14ac:dyDescent="0.2">
      <c r="A93" s="91" t="s">
        <v>56</v>
      </c>
      <c r="B93" s="92"/>
      <c r="C93" s="92"/>
      <c r="D93" s="92"/>
      <c r="E93" s="92"/>
      <c r="F93" s="18"/>
      <c r="G93" s="18"/>
      <c r="H93" s="18"/>
      <c r="I93" s="18"/>
      <c r="J93" s="18"/>
    </row>
    <row r="94" spans="1:10" ht="20.100000000000001" customHeight="1" x14ac:dyDescent="0.2">
      <c r="A94" s="91"/>
      <c r="B94" s="92"/>
      <c r="C94" s="92"/>
      <c r="D94" s="92"/>
      <c r="E94" s="92"/>
      <c r="F94" s="18"/>
      <c r="G94" s="18"/>
      <c r="H94" s="18"/>
      <c r="I94" s="18"/>
      <c r="J94" s="18"/>
    </row>
    <row r="95" spans="1:10" ht="20.100000000000001" customHeight="1" x14ac:dyDescent="0.2">
      <c r="A95" s="91" t="s">
        <v>178</v>
      </c>
      <c r="B95" s="92"/>
      <c r="C95" s="92"/>
      <c r="D95" s="92"/>
      <c r="E95" s="92"/>
      <c r="F95" s="18"/>
      <c r="G95" s="18"/>
      <c r="H95" s="18"/>
      <c r="I95" s="18"/>
      <c r="J95" s="18"/>
    </row>
    <row r="96" spans="1:10" ht="20.100000000000001" customHeight="1" x14ac:dyDescent="0.2">
      <c r="A96" s="91" t="s">
        <v>179</v>
      </c>
      <c r="B96" s="92"/>
      <c r="C96" s="92"/>
      <c r="D96" s="92"/>
      <c r="E96" s="92"/>
      <c r="F96" s="18"/>
      <c r="G96" s="18"/>
      <c r="H96" s="18"/>
      <c r="I96" s="18"/>
      <c r="J96" s="18"/>
    </row>
    <row r="97" spans="1:10" ht="20.100000000000001" customHeight="1" x14ac:dyDescent="0.2">
      <c r="A97" s="91"/>
      <c r="B97" s="92"/>
      <c r="C97" s="92"/>
      <c r="D97" s="92"/>
      <c r="E97" s="92"/>
      <c r="F97" s="18"/>
      <c r="G97" s="18"/>
      <c r="H97" s="18"/>
      <c r="I97" s="18"/>
      <c r="J97" s="18"/>
    </row>
    <row r="98" spans="1:10" ht="20.100000000000001" customHeight="1" x14ac:dyDescent="0.2">
      <c r="A98" s="91" t="s">
        <v>180</v>
      </c>
      <c r="B98" s="92"/>
      <c r="C98" s="92"/>
      <c r="D98" s="92"/>
      <c r="E98" s="92"/>
      <c r="F98" s="18"/>
      <c r="G98" s="18"/>
      <c r="H98" s="18"/>
      <c r="I98" s="18"/>
      <c r="J98" s="18"/>
    </row>
    <row r="99" spans="1:10" ht="20.100000000000001" customHeight="1" x14ac:dyDescent="0.2">
      <c r="A99" s="91" t="s">
        <v>181</v>
      </c>
      <c r="B99" s="92"/>
      <c r="C99" s="92"/>
      <c r="D99" s="92"/>
      <c r="E99" s="92"/>
      <c r="F99" s="18"/>
      <c r="G99" s="18"/>
      <c r="H99" s="18"/>
      <c r="I99" s="18"/>
      <c r="J99" s="18"/>
    </row>
    <row r="100" spans="1:10" ht="20.100000000000001" customHeight="1" x14ac:dyDescent="0.2">
      <c r="A100" s="91"/>
      <c r="B100" s="92"/>
      <c r="C100" s="92"/>
      <c r="D100" s="92"/>
      <c r="E100" s="92"/>
      <c r="F100" s="18"/>
      <c r="G100" s="18"/>
      <c r="H100" s="18"/>
      <c r="I100" s="18"/>
      <c r="J100" s="18"/>
    </row>
    <row r="101" spans="1:10" ht="20.100000000000001" customHeight="1" x14ac:dyDescent="0.2">
      <c r="A101" s="91" t="s">
        <v>112</v>
      </c>
      <c r="B101" s="92"/>
      <c r="C101" s="92"/>
      <c r="D101" s="92"/>
      <c r="E101" s="92"/>
      <c r="F101" s="18"/>
      <c r="G101" s="18"/>
      <c r="H101" s="18"/>
      <c r="I101" s="18"/>
      <c r="J101" s="18"/>
    </row>
    <row r="102" spans="1:10" ht="20.100000000000001" customHeight="1" x14ac:dyDescent="0.2">
      <c r="A102" s="91" t="s">
        <v>113</v>
      </c>
      <c r="B102" s="92"/>
      <c r="C102" s="92"/>
      <c r="D102" s="92"/>
      <c r="E102" s="92"/>
      <c r="F102" s="18"/>
      <c r="G102" s="18"/>
      <c r="H102" s="18"/>
      <c r="I102" s="18"/>
      <c r="J102" s="18"/>
    </row>
    <row r="103" spans="1:10" ht="20.100000000000001" customHeight="1" x14ac:dyDescent="0.2">
      <c r="A103" s="91"/>
      <c r="B103" s="92"/>
      <c r="C103" s="92"/>
      <c r="D103" s="92"/>
      <c r="E103" s="92"/>
      <c r="F103" s="18"/>
      <c r="G103" s="18"/>
      <c r="H103" s="18"/>
      <c r="I103" s="18"/>
      <c r="J103" s="18"/>
    </row>
    <row r="104" spans="1:10" ht="20.100000000000001" customHeight="1" x14ac:dyDescent="0.2">
      <c r="A104" s="91" t="s">
        <v>114</v>
      </c>
      <c r="B104" s="92"/>
      <c r="C104" s="92"/>
      <c r="D104" s="92"/>
      <c r="E104" s="92"/>
      <c r="F104" s="18"/>
      <c r="G104" s="18"/>
      <c r="H104" s="18"/>
      <c r="I104" s="18"/>
      <c r="J104" s="18"/>
    </row>
    <row r="105" spans="1:10" ht="20.100000000000001" customHeight="1" x14ac:dyDescent="0.2">
      <c r="A105" s="91"/>
      <c r="B105" s="92"/>
      <c r="C105" s="92"/>
      <c r="D105" s="92"/>
      <c r="E105" s="92"/>
      <c r="F105" s="18"/>
      <c r="G105" s="18"/>
      <c r="H105" s="18"/>
      <c r="I105" s="18"/>
      <c r="J105" s="18"/>
    </row>
    <row r="106" spans="1:10" ht="15" x14ac:dyDescent="0.2">
      <c r="A106" s="91" t="s">
        <v>115</v>
      </c>
      <c r="B106" s="92"/>
      <c r="C106" s="92"/>
      <c r="D106" s="92"/>
      <c r="E106" s="92"/>
      <c r="F106" s="18"/>
      <c r="G106" s="18"/>
      <c r="H106" s="18"/>
      <c r="I106" s="18"/>
      <c r="J106" s="18"/>
    </row>
    <row r="107" spans="1:10" ht="15" x14ac:dyDescent="0.2">
      <c r="A107" s="91" t="s">
        <v>116</v>
      </c>
      <c r="B107" s="92"/>
      <c r="C107" s="92"/>
      <c r="D107" s="92"/>
      <c r="E107" s="92"/>
      <c r="F107" s="18"/>
      <c r="G107" s="18"/>
      <c r="H107" s="18"/>
      <c r="I107" s="18"/>
      <c r="J107" s="18"/>
    </row>
    <row r="108" spans="1:10" ht="15" x14ac:dyDescent="0.2">
      <c r="A108" s="91" t="s">
        <v>31</v>
      </c>
      <c r="B108" s="92"/>
      <c r="C108" s="92"/>
      <c r="D108" s="92"/>
      <c r="E108" s="92"/>
      <c r="F108" s="18"/>
      <c r="G108" s="18"/>
      <c r="H108" s="18"/>
      <c r="I108" s="18"/>
      <c r="J108" s="18"/>
    </row>
    <row r="109" spans="1:10" ht="15" x14ac:dyDescent="0.2">
      <c r="A109" s="91"/>
      <c r="B109" s="92"/>
      <c r="C109" s="92"/>
      <c r="D109" s="92"/>
      <c r="E109" s="92"/>
      <c r="F109" s="18"/>
      <c r="G109" s="18"/>
      <c r="H109" s="18"/>
      <c r="I109" s="18"/>
      <c r="J109" s="18"/>
    </row>
    <row r="110" spans="1:10" ht="15.75" x14ac:dyDescent="0.25">
      <c r="A110" s="30" t="s">
        <v>182</v>
      </c>
      <c r="B110" s="92"/>
      <c r="C110" s="92"/>
      <c r="D110" s="92"/>
      <c r="E110" s="92"/>
      <c r="F110" s="18"/>
      <c r="G110" s="18"/>
      <c r="H110" s="18"/>
      <c r="I110" s="18"/>
      <c r="J110" s="18"/>
    </row>
    <row r="111" spans="1:10" ht="15" x14ac:dyDescent="0.2">
      <c r="A111" s="91" t="s">
        <v>183</v>
      </c>
      <c r="B111" s="92"/>
      <c r="C111" s="92"/>
      <c r="D111" s="92"/>
      <c r="E111" s="92"/>
      <c r="F111" s="18"/>
      <c r="G111" s="18"/>
      <c r="H111" s="18"/>
      <c r="I111" s="18"/>
      <c r="J111" s="18"/>
    </row>
    <row r="112" spans="1:10" ht="15" x14ac:dyDescent="0.2">
      <c r="A112" s="91" t="s">
        <v>184</v>
      </c>
      <c r="B112" s="92"/>
      <c r="C112" s="92"/>
      <c r="D112" s="92"/>
      <c r="E112" s="92"/>
      <c r="F112" s="18"/>
      <c r="G112" s="18"/>
      <c r="H112" s="18"/>
      <c r="I112" s="18"/>
      <c r="J112" s="18"/>
    </row>
    <row r="113" spans="1:10" ht="15" x14ac:dyDescent="0.2">
      <c r="A113" s="91" t="s">
        <v>185</v>
      </c>
      <c r="B113" s="92"/>
      <c r="C113" s="92"/>
      <c r="D113" s="92"/>
      <c r="E113" s="92"/>
      <c r="F113" s="18"/>
      <c r="G113" s="18"/>
      <c r="H113" s="18"/>
      <c r="I113" s="18"/>
      <c r="J113" s="18"/>
    </row>
    <row r="114" spans="1:10" x14ac:dyDescent="0.2">
      <c r="A114" s="7"/>
    </row>
    <row r="115" spans="1:10" ht="15" x14ac:dyDescent="0.2">
      <c r="A115" s="91"/>
    </row>
  </sheetData>
  <mergeCells count="5">
    <mergeCell ref="A1:E1"/>
    <mergeCell ref="A2:E2"/>
    <mergeCell ref="A5:E5"/>
    <mergeCell ref="A6:E6"/>
    <mergeCell ref="A13:B13"/>
  </mergeCells>
  <printOptions horizontalCentered="1" verticalCentered="1"/>
  <pageMargins left="0.25" right="0.34" top="0.01" bottom="0.5" header="0" footer="0"/>
  <pageSetup scale="70" orientation="portrait" r:id="rId1"/>
  <headerFooter alignWithMargins="0"/>
  <rowBreaks count="1" manualBreakCount="1">
    <brk id="54" max="16383" man="1"/>
  </rowBreaks>
  <colBreaks count="1" manualBreakCount="1">
    <brk id="5" max="1048575"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4"/>
  <sheetViews>
    <sheetView workbookViewId="0">
      <selection activeCell="A5" sqref="A5:E5"/>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469" t="s">
        <v>415</v>
      </c>
      <c r="B1" s="469"/>
      <c r="C1" s="469"/>
      <c r="D1" s="469"/>
      <c r="E1" s="469"/>
      <c r="F1" s="2"/>
      <c r="G1" s="33"/>
      <c r="H1" s="1"/>
      <c r="I1" s="1"/>
    </row>
    <row r="2" spans="1:9" ht="18" x14ac:dyDescent="0.25">
      <c r="A2" s="469" t="s">
        <v>146</v>
      </c>
      <c r="B2" s="469"/>
      <c r="C2" s="469"/>
      <c r="D2" s="469"/>
      <c r="E2" s="469"/>
      <c r="F2" s="2"/>
      <c r="G2" s="33"/>
      <c r="H2" s="1"/>
      <c r="I2" s="1"/>
    </row>
    <row r="3" spans="1:9" ht="9" customHeight="1" x14ac:dyDescent="0.25">
      <c r="A3" s="21"/>
      <c r="B3" s="9"/>
      <c r="C3" s="9"/>
      <c r="D3" s="9"/>
      <c r="E3" s="9"/>
      <c r="F3" s="2"/>
      <c r="G3" s="33"/>
      <c r="H3" s="1"/>
      <c r="I3" s="1"/>
    </row>
    <row r="4" spans="1:9" ht="18" customHeight="1" x14ac:dyDescent="0.25">
      <c r="A4" s="99" t="s">
        <v>86</v>
      </c>
      <c r="B4" s="10"/>
      <c r="C4" s="10"/>
      <c r="D4" s="9"/>
      <c r="E4" s="9"/>
      <c r="F4" s="34"/>
      <c r="G4" s="33"/>
      <c r="H4" s="1"/>
      <c r="I4" s="1"/>
    </row>
    <row r="5" spans="1:9" ht="21.6" customHeight="1" x14ac:dyDescent="0.25">
      <c r="A5" s="467" t="s">
        <v>142</v>
      </c>
      <c r="B5" s="467"/>
      <c r="C5" s="467"/>
      <c r="D5" s="467"/>
      <c r="E5" s="467"/>
      <c r="F5" s="34"/>
      <c r="G5" s="33"/>
      <c r="H5" s="1"/>
      <c r="I5" s="1"/>
    </row>
    <row r="6" spans="1:9" ht="29.45" customHeight="1" x14ac:dyDescent="0.35">
      <c r="A6" s="457" t="s">
        <v>57</v>
      </c>
      <c r="B6" s="457"/>
      <c r="C6" s="457"/>
      <c r="D6" s="457"/>
      <c r="E6" s="457"/>
      <c r="F6" s="34"/>
      <c r="G6" s="33"/>
      <c r="H6" s="1"/>
      <c r="I6" s="1"/>
    </row>
    <row r="7" spans="1:9" ht="17.25" customHeight="1" x14ac:dyDescent="0.25">
      <c r="A7" s="35" t="s">
        <v>38</v>
      </c>
      <c r="B7" s="10"/>
      <c r="C7" s="10"/>
      <c r="D7" s="9"/>
      <c r="E7" s="9"/>
      <c r="F7" s="34"/>
      <c r="G7" s="33"/>
      <c r="H7" s="1"/>
      <c r="I7" s="1"/>
    </row>
    <row r="8" spans="1:9" ht="17.25" customHeight="1" thickBot="1" x14ac:dyDescent="0.3">
      <c r="A8" s="23" t="s">
        <v>39</v>
      </c>
      <c r="B8" s="10"/>
      <c r="C8" s="10"/>
      <c r="D8" s="9"/>
      <c r="E8" s="9"/>
      <c r="F8" s="34"/>
      <c r="G8" s="33"/>
      <c r="H8" s="1"/>
      <c r="I8" s="1"/>
    </row>
    <row r="9" spans="1:9" ht="31.5" customHeight="1" thickBot="1" x14ac:dyDescent="0.3">
      <c r="A9" s="36" t="s">
        <v>88</v>
      </c>
      <c r="B9" s="37" t="s">
        <v>89</v>
      </c>
      <c r="C9" s="10"/>
      <c r="D9" s="9"/>
      <c r="E9" s="9"/>
      <c r="F9" s="34"/>
      <c r="G9" s="33"/>
      <c r="H9" s="1"/>
      <c r="I9" s="1"/>
    </row>
    <row r="10" spans="1:9" ht="31.5" customHeight="1" thickBot="1" x14ac:dyDescent="0.3">
      <c r="A10" s="86" t="s">
        <v>90</v>
      </c>
      <c r="B10" s="98" t="s">
        <v>91</v>
      </c>
      <c r="C10" s="10"/>
      <c r="D10" s="9"/>
      <c r="E10" s="9"/>
      <c r="F10" s="34"/>
      <c r="G10" s="33"/>
      <c r="H10" s="1"/>
      <c r="I10" s="1"/>
    </row>
    <row r="11" spans="1:9" ht="29.25" customHeight="1" x14ac:dyDescent="0.25">
      <c r="A11" s="468" t="s">
        <v>23</v>
      </c>
      <c r="B11" s="468"/>
      <c r="C11" s="10"/>
      <c r="D11" s="9"/>
      <c r="E11" s="9"/>
      <c r="F11" s="34"/>
      <c r="G11" s="33"/>
      <c r="H11" s="1"/>
      <c r="I11" s="1"/>
    </row>
    <row r="12" spans="1:9" ht="12.75" customHeight="1" x14ac:dyDescent="0.25">
      <c r="A12" s="23"/>
      <c r="B12" s="10"/>
      <c r="C12" s="10"/>
      <c r="D12" s="9"/>
      <c r="E12" s="9"/>
      <c r="F12" s="34"/>
      <c r="G12" s="33"/>
      <c r="H12" s="1"/>
      <c r="I12" s="1"/>
    </row>
    <row r="13" spans="1:9" x14ac:dyDescent="0.2">
      <c r="A13" s="14"/>
      <c r="B13" s="15"/>
      <c r="C13" s="15"/>
      <c r="D13" s="16"/>
      <c r="E13" s="1"/>
      <c r="F13" s="34"/>
      <c r="G13" s="33"/>
    </row>
    <row r="14" spans="1:9" ht="15.75" x14ac:dyDescent="0.25">
      <c r="A14" s="13" t="s">
        <v>0</v>
      </c>
      <c r="B14" s="15"/>
      <c r="C14" s="15"/>
      <c r="D14" s="16"/>
      <c r="E14" s="1"/>
      <c r="F14" s="34"/>
      <c r="G14" s="1"/>
    </row>
    <row r="15" spans="1:9" ht="15.75" x14ac:dyDescent="0.25">
      <c r="A15" s="13" t="s">
        <v>1</v>
      </c>
      <c r="B15" s="4"/>
      <c r="C15" s="4"/>
      <c r="D15" s="1"/>
      <c r="E15" s="34" t="s">
        <v>2</v>
      </c>
      <c r="F15" s="34"/>
      <c r="G15" s="33"/>
    </row>
    <row r="16" spans="1:9" x14ac:dyDescent="0.2">
      <c r="A16" s="7"/>
      <c r="B16" s="1"/>
      <c r="C16" s="1"/>
      <c r="D16" s="1"/>
      <c r="E16" s="40" t="s">
        <v>3</v>
      </c>
      <c r="F16" s="34"/>
    </row>
    <row r="17" spans="1:7" ht="20.100000000000001" customHeight="1" x14ac:dyDescent="0.2">
      <c r="A17" s="41" t="s">
        <v>50</v>
      </c>
      <c r="B17" s="1"/>
      <c r="C17" s="1"/>
      <c r="E17" s="1"/>
      <c r="F17" s="34"/>
      <c r="G17" s="1"/>
    </row>
    <row r="18" spans="1:7" ht="20.100000000000001" customHeight="1" thickBot="1" x14ac:dyDescent="0.25">
      <c r="A18" s="33" t="s">
        <v>81</v>
      </c>
      <c r="B18" s="42"/>
      <c r="C18" s="42"/>
      <c r="D18" s="129"/>
      <c r="E18" s="43" t="s">
        <v>4</v>
      </c>
      <c r="F18" s="34"/>
      <c r="G18" s="1"/>
    </row>
    <row r="19" spans="1:7" ht="20.100000000000001" customHeight="1" thickTop="1" x14ac:dyDescent="0.2">
      <c r="A19" s="6"/>
      <c r="B19" s="42"/>
      <c r="C19" s="42"/>
      <c r="D19" s="42"/>
      <c r="E19" s="34"/>
      <c r="F19" s="34"/>
    </row>
    <row r="20" spans="1:7" ht="20.100000000000001" customHeight="1" thickBot="1" x14ac:dyDescent="0.25">
      <c r="A20" s="24" t="s">
        <v>143</v>
      </c>
      <c r="B20" s="44">
        <f>D18*0.0103</f>
        <v>0</v>
      </c>
      <c r="C20" s="42"/>
      <c r="D20" s="45">
        <f>+B20</f>
        <v>0</v>
      </c>
      <c r="E20" s="43" t="s">
        <v>5</v>
      </c>
      <c r="F20" s="34"/>
      <c r="G20" s="1"/>
    </row>
    <row r="21" spans="1:7" ht="20.100000000000001" customHeight="1" thickTop="1" x14ac:dyDescent="0.2">
      <c r="A21" s="6"/>
      <c r="B21" s="42"/>
      <c r="C21" s="42"/>
      <c r="D21" s="42"/>
      <c r="E21" s="34"/>
      <c r="F21" s="34"/>
      <c r="G21" s="1"/>
    </row>
    <row r="22" spans="1:7" ht="20.100000000000001" customHeight="1" x14ac:dyDescent="0.2">
      <c r="A22" s="24" t="s">
        <v>41</v>
      </c>
      <c r="B22" s="46"/>
      <c r="C22" s="46"/>
      <c r="D22" s="42"/>
      <c r="E22" s="1"/>
      <c r="F22" s="34"/>
      <c r="G22" s="33"/>
    </row>
    <row r="23" spans="1:7" ht="20.100000000000001" customHeight="1" thickBot="1" x14ac:dyDescent="0.25">
      <c r="A23" s="24" t="s">
        <v>77</v>
      </c>
      <c r="B23" s="130"/>
      <c r="C23" s="42"/>
      <c r="D23" s="47">
        <f>+B23</f>
        <v>0</v>
      </c>
      <c r="E23" s="43" t="s">
        <v>6</v>
      </c>
      <c r="F23" s="34"/>
      <c r="G23" s="33"/>
    </row>
    <row r="24" spans="1:7" ht="20.100000000000001" customHeight="1" thickTop="1" x14ac:dyDescent="0.2">
      <c r="A24" s="25" t="s">
        <v>144</v>
      </c>
      <c r="B24" s="42"/>
      <c r="C24" s="42"/>
      <c r="D24" s="42"/>
      <c r="E24" s="34"/>
      <c r="F24" s="34"/>
      <c r="G24" s="33"/>
    </row>
    <row r="25" spans="1:7" ht="20.100000000000001" customHeight="1" thickBot="1" x14ac:dyDescent="0.25">
      <c r="A25" s="29" t="s">
        <v>93</v>
      </c>
      <c r="B25" s="42"/>
      <c r="C25" s="42"/>
      <c r="D25" s="45">
        <f>+D18+D20+D23</f>
        <v>0</v>
      </c>
      <c r="E25" s="43" t="s">
        <v>8</v>
      </c>
      <c r="F25" s="34"/>
      <c r="G25" s="33"/>
    </row>
    <row r="26" spans="1:7" ht="24" customHeight="1" thickTop="1" x14ac:dyDescent="0.2">
      <c r="A26" s="41" t="s">
        <v>11</v>
      </c>
      <c r="B26" s="42"/>
      <c r="C26" s="42"/>
      <c r="D26" s="42" t="s">
        <v>7</v>
      </c>
      <c r="E26" s="34" t="s">
        <v>7</v>
      </c>
      <c r="F26" s="34"/>
      <c r="G26" s="33"/>
    </row>
    <row r="27" spans="1:7" ht="24" customHeight="1" thickBot="1" x14ac:dyDescent="0.25">
      <c r="A27" s="33" t="s">
        <v>59</v>
      </c>
      <c r="B27" s="42"/>
      <c r="C27" s="42"/>
      <c r="D27" s="131"/>
      <c r="E27" s="43" t="s">
        <v>9</v>
      </c>
      <c r="F27" s="34"/>
      <c r="G27" s="1"/>
    </row>
    <row r="28" spans="1:7" ht="24" customHeight="1" thickTop="1" thickBot="1" x14ac:dyDescent="0.25">
      <c r="A28" s="33" t="s">
        <v>75</v>
      </c>
      <c r="B28" s="130"/>
      <c r="C28" s="42"/>
      <c r="D28" s="48"/>
      <c r="E28" s="34" t="s">
        <v>94</v>
      </c>
      <c r="F28" s="34"/>
      <c r="G28" s="1"/>
    </row>
    <row r="29" spans="1:7" ht="24" customHeight="1" thickTop="1" thickBot="1" x14ac:dyDescent="0.25">
      <c r="A29" s="33" t="s">
        <v>69</v>
      </c>
      <c r="B29" s="42"/>
      <c r="C29" s="42"/>
      <c r="D29" s="49">
        <f>+D27+B28</f>
        <v>0</v>
      </c>
      <c r="E29" s="43" t="s">
        <v>95</v>
      </c>
      <c r="F29" s="34"/>
      <c r="G29" s="1"/>
    </row>
    <row r="30" spans="1:7" ht="20.100000000000001" customHeight="1" thickTop="1" thickBot="1" x14ac:dyDescent="0.25">
      <c r="A30" s="24" t="s">
        <v>76</v>
      </c>
      <c r="B30" s="130"/>
      <c r="C30" s="42"/>
      <c r="D30" s="48" t="s">
        <v>7</v>
      </c>
      <c r="E30" s="43" t="s">
        <v>96</v>
      </c>
      <c r="F30" s="34"/>
      <c r="G30" s="33"/>
    </row>
    <row r="31" spans="1:7" ht="20.100000000000001" customHeight="1" thickTop="1" thickBot="1" x14ac:dyDescent="0.25">
      <c r="A31" s="24" t="s">
        <v>74</v>
      </c>
      <c r="B31" s="130"/>
      <c r="C31" s="42"/>
      <c r="D31" s="45">
        <f>+B30+B31</f>
        <v>0</v>
      </c>
      <c r="E31" s="43" t="s">
        <v>97</v>
      </c>
      <c r="F31" s="34"/>
      <c r="G31" s="1"/>
    </row>
    <row r="32" spans="1:7" ht="20.100000000000001" customHeight="1" thickTop="1" x14ac:dyDescent="0.2">
      <c r="A32" s="26"/>
      <c r="B32" s="50"/>
      <c r="C32" s="42"/>
      <c r="D32" s="51"/>
      <c r="E32" s="34"/>
      <c r="F32" s="34"/>
      <c r="G32" s="33"/>
    </row>
    <row r="33" spans="1:7" ht="20.100000000000001" customHeight="1" thickBot="1" x14ac:dyDescent="0.25">
      <c r="A33" s="24" t="s">
        <v>13</v>
      </c>
      <c r="B33" s="42"/>
      <c r="C33" s="42"/>
      <c r="D33" s="52">
        <f>+D29+D31</f>
        <v>0</v>
      </c>
      <c r="E33" s="43" t="s">
        <v>10</v>
      </c>
      <c r="F33" s="34"/>
      <c r="G33" s="33"/>
    </row>
    <row r="34" spans="1:7" ht="20.100000000000001" customHeight="1" thickTop="1" x14ac:dyDescent="0.2">
      <c r="A34" s="26"/>
      <c r="B34" s="42"/>
      <c r="C34" s="42"/>
      <c r="D34" s="50"/>
      <c r="E34" s="34" t="s">
        <v>7</v>
      </c>
      <c r="F34" s="34"/>
      <c r="G34" s="33"/>
    </row>
    <row r="35" spans="1:7" ht="17.100000000000001" customHeight="1" thickBot="1" x14ac:dyDescent="0.25">
      <c r="A35" s="24" t="s">
        <v>51</v>
      </c>
      <c r="B35" s="42"/>
      <c r="C35" s="29"/>
      <c r="D35" s="53" t="e">
        <f>D25/D33</f>
        <v>#DIV/0!</v>
      </c>
      <c r="E35" s="43" t="s">
        <v>12</v>
      </c>
      <c r="F35" s="34"/>
      <c r="G35" s="33"/>
    </row>
    <row r="36" spans="1:7" ht="20.100000000000001" customHeight="1" thickTop="1" x14ac:dyDescent="0.2">
      <c r="A36" s="26"/>
      <c r="B36" s="42"/>
      <c r="C36" s="42"/>
      <c r="D36" s="42"/>
      <c r="E36" s="34"/>
      <c r="F36" s="34"/>
      <c r="G36" s="33"/>
    </row>
    <row r="37" spans="1:7" ht="20.100000000000001" customHeight="1" thickBot="1" x14ac:dyDescent="0.25">
      <c r="A37" s="24" t="s">
        <v>16</v>
      </c>
      <c r="B37" s="54"/>
      <c r="C37" s="54"/>
      <c r="D37" s="52">
        <f>+D33</f>
        <v>0</v>
      </c>
      <c r="E37" s="43" t="s">
        <v>14</v>
      </c>
      <c r="F37" s="34"/>
      <c r="G37" s="33"/>
    </row>
    <row r="38" spans="1:7" ht="20.100000000000001" customHeight="1" thickTop="1" thickBot="1" x14ac:dyDescent="0.25">
      <c r="A38" s="24" t="s">
        <v>17</v>
      </c>
      <c r="B38" s="55">
        <f>-B30</f>
        <v>0</v>
      </c>
      <c r="C38" s="54"/>
      <c r="D38" s="51"/>
      <c r="E38" s="34"/>
      <c r="F38" s="34"/>
      <c r="G38" s="33"/>
    </row>
    <row r="39" spans="1:7" ht="20.100000000000001" customHeight="1" thickTop="1" thickBot="1" x14ac:dyDescent="0.25">
      <c r="A39" s="24" t="s">
        <v>18</v>
      </c>
      <c r="B39" s="55">
        <f>-B31</f>
        <v>0</v>
      </c>
      <c r="C39" s="54"/>
      <c r="D39" s="52">
        <f>+B38+B39</f>
        <v>0</v>
      </c>
      <c r="E39" s="32" t="s">
        <v>98</v>
      </c>
      <c r="F39" s="34"/>
      <c r="G39" s="33"/>
    </row>
    <row r="40" spans="1:7" ht="20.100000000000001" customHeight="1" thickTop="1" x14ac:dyDescent="0.2">
      <c r="A40" s="33"/>
      <c r="B40" s="54"/>
      <c r="C40" s="54"/>
      <c r="D40" s="51"/>
      <c r="E40" s="34"/>
      <c r="F40" s="34"/>
      <c r="G40" s="33"/>
    </row>
    <row r="41" spans="1:7" ht="20.100000000000001" customHeight="1" thickBot="1" x14ac:dyDescent="0.25">
      <c r="A41" s="33" t="s">
        <v>70</v>
      </c>
      <c r="B41" s="54"/>
      <c r="C41" s="54"/>
      <c r="D41" s="52">
        <f>D37+D39</f>
        <v>0</v>
      </c>
      <c r="E41" s="43" t="s">
        <v>95</v>
      </c>
      <c r="F41" s="34"/>
      <c r="G41" s="33"/>
    </row>
    <row r="42" spans="1:7" ht="20.100000000000001" customHeight="1" thickTop="1" x14ac:dyDescent="0.2">
      <c r="A42" s="7"/>
      <c r="B42" s="42" t="s">
        <v>7</v>
      </c>
      <c r="C42" s="42"/>
      <c r="D42" s="42" t="s">
        <v>7</v>
      </c>
      <c r="E42" s="34" t="s">
        <v>7</v>
      </c>
      <c r="F42" s="34"/>
      <c r="G42" s="1"/>
    </row>
    <row r="43" spans="1:7" ht="20.100000000000001" customHeight="1" thickBot="1" x14ac:dyDescent="0.25">
      <c r="A43" s="33" t="s">
        <v>51</v>
      </c>
      <c r="B43" s="42" t="s">
        <v>7</v>
      </c>
      <c r="C43" s="42"/>
      <c r="D43" s="53" t="e">
        <f>+D35</f>
        <v>#DIV/0!</v>
      </c>
      <c r="E43" s="43" t="s">
        <v>12</v>
      </c>
      <c r="F43" s="34"/>
      <c r="G43" s="33"/>
    </row>
    <row r="44" spans="1:7" ht="20.100000000000001" customHeight="1" thickTop="1" x14ac:dyDescent="0.2">
      <c r="A44" s="1"/>
      <c r="B44" s="42"/>
      <c r="C44" s="42"/>
      <c r="D44" s="42"/>
      <c r="E44" s="34"/>
      <c r="F44" s="34"/>
      <c r="G44" s="33"/>
    </row>
    <row r="45" spans="1:7" ht="20.100000000000001" customHeight="1" thickBot="1" x14ac:dyDescent="0.25">
      <c r="A45" s="33" t="s">
        <v>36</v>
      </c>
      <c r="B45" s="42"/>
      <c r="C45" s="42"/>
      <c r="D45" s="52" t="e">
        <f>D43*D41</f>
        <v>#DIV/0!</v>
      </c>
      <c r="E45" s="43" t="s">
        <v>99</v>
      </c>
      <c r="F45" s="34"/>
      <c r="G45" s="1"/>
    </row>
    <row r="46" spans="1:7" ht="20.100000000000001" customHeight="1" thickTop="1" x14ac:dyDescent="0.2">
      <c r="A46" s="33"/>
      <c r="B46" s="42"/>
      <c r="C46" s="42"/>
      <c r="D46" s="51"/>
      <c r="E46" s="34"/>
      <c r="F46" s="34"/>
      <c r="G46" s="33"/>
    </row>
    <row r="47" spans="1:7" ht="20.100000000000001" customHeight="1" x14ac:dyDescent="0.2">
      <c r="A47" s="41" t="s">
        <v>20</v>
      </c>
      <c r="B47" s="42"/>
      <c r="C47" s="42"/>
      <c r="D47" s="51" t="s">
        <v>7</v>
      </c>
      <c r="E47" s="34" t="s">
        <v>7</v>
      </c>
      <c r="F47" s="33"/>
      <c r="G47" s="1"/>
    </row>
    <row r="48" spans="1:7" ht="20.100000000000001" customHeight="1" x14ac:dyDescent="0.2">
      <c r="A48" s="29" t="s">
        <v>100</v>
      </c>
      <c r="B48" s="42"/>
      <c r="C48" s="42"/>
      <c r="D48" s="49">
        <f>+D25</f>
        <v>0</v>
      </c>
      <c r="E48" s="43" t="s">
        <v>8</v>
      </c>
      <c r="F48" s="33"/>
      <c r="G48" s="1"/>
    </row>
    <row r="49" spans="1:10" ht="20.100000000000001" customHeight="1" thickBot="1" x14ac:dyDescent="0.25">
      <c r="A49" s="33" t="s">
        <v>22</v>
      </c>
      <c r="B49" s="42"/>
      <c r="C49" s="42"/>
      <c r="D49" s="52" t="e">
        <f>D43*D39</f>
        <v>#DIV/0!</v>
      </c>
      <c r="E49" s="43" t="s">
        <v>15</v>
      </c>
      <c r="F49" s="1"/>
      <c r="G49" s="1"/>
    </row>
    <row r="50" spans="1:10" ht="20.100000000000001" customHeight="1" thickTop="1" thickBot="1" x14ac:dyDescent="0.25">
      <c r="A50" s="33" t="s">
        <v>37</v>
      </c>
      <c r="B50" s="42"/>
      <c r="C50" s="42"/>
      <c r="D50" s="56" t="e">
        <f>D48+D49</f>
        <v>#DIV/0!</v>
      </c>
      <c r="E50" s="43" t="s">
        <v>19</v>
      </c>
      <c r="F50" s="1"/>
      <c r="G50" s="1"/>
    </row>
    <row r="51" spans="1:10" ht="20.100000000000001" customHeight="1" thickTop="1" x14ac:dyDescent="0.2">
      <c r="A51" s="33"/>
      <c r="B51" s="42"/>
      <c r="C51" s="42"/>
      <c r="D51" s="49"/>
      <c r="E51" s="43"/>
      <c r="F51" s="1"/>
      <c r="G51" s="1"/>
    </row>
    <row r="52" spans="1:10" ht="15.75" x14ac:dyDescent="0.25">
      <c r="A52" s="20" t="s">
        <v>52</v>
      </c>
      <c r="B52" s="17"/>
      <c r="C52" s="17"/>
      <c r="D52" s="18"/>
      <c r="E52" s="18"/>
      <c r="F52" s="18"/>
      <c r="G52" s="18"/>
      <c r="H52" s="18"/>
      <c r="I52" s="18"/>
      <c r="J52" s="18"/>
    </row>
    <row r="53" spans="1:10" ht="20.100000000000001" customHeight="1" x14ac:dyDescent="0.25">
      <c r="A53" s="11" t="s">
        <v>48</v>
      </c>
      <c r="B53" s="17"/>
      <c r="C53" s="17"/>
      <c r="D53" s="18"/>
      <c r="E53" s="18"/>
      <c r="F53" s="18"/>
      <c r="G53" s="18"/>
      <c r="H53" s="18"/>
      <c r="I53" s="18"/>
      <c r="J53" s="18"/>
    </row>
    <row r="54" spans="1:10" ht="20.100000000000001" customHeight="1" x14ac:dyDescent="0.25">
      <c r="A54" s="11" t="s">
        <v>53</v>
      </c>
      <c r="B54" s="18"/>
      <c r="C54" s="18"/>
      <c r="D54" s="18"/>
      <c r="E54" s="18"/>
      <c r="F54" s="18"/>
      <c r="G54" s="18"/>
      <c r="H54" s="18"/>
      <c r="I54" s="18"/>
      <c r="J54" s="18"/>
    </row>
    <row r="55" spans="1:10" ht="20.100000000000001" customHeight="1" x14ac:dyDescent="0.25">
      <c r="A55" s="11" t="s">
        <v>60</v>
      </c>
      <c r="B55" s="18"/>
      <c r="C55" s="18"/>
      <c r="D55" s="18"/>
      <c r="E55" s="18"/>
      <c r="F55" s="18"/>
      <c r="G55" s="18"/>
      <c r="H55" s="18"/>
      <c r="I55" s="18"/>
      <c r="J55" s="18"/>
    </row>
    <row r="56" spans="1:10" ht="20.100000000000001" customHeight="1" x14ac:dyDescent="0.25">
      <c r="A56" s="12" t="s">
        <v>78</v>
      </c>
      <c r="B56" s="18"/>
      <c r="C56" s="18"/>
      <c r="D56" s="18"/>
      <c r="E56" s="18"/>
      <c r="F56" s="18"/>
      <c r="G56" s="18"/>
      <c r="H56" s="18"/>
      <c r="I56" s="18"/>
      <c r="J56" s="18"/>
    </row>
    <row r="57" spans="1:10" ht="20.100000000000001" customHeight="1" x14ac:dyDescent="0.25">
      <c r="A57" s="31" t="s">
        <v>101</v>
      </c>
      <c r="B57" s="18"/>
      <c r="C57" s="18"/>
      <c r="D57" s="18"/>
      <c r="E57" s="18"/>
      <c r="F57" s="18"/>
      <c r="G57" s="18"/>
      <c r="H57" s="18"/>
      <c r="I57" s="18"/>
      <c r="J57" s="18"/>
    </row>
    <row r="58" spans="1:10" ht="20.100000000000001" customHeight="1" x14ac:dyDescent="0.25">
      <c r="A58" s="11" t="s">
        <v>79</v>
      </c>
      <c r="B58" s="18"/>
      <c r="C58" s="18"/>
      <c r="D58" s="18"/>
      <c r="E58" s="18"/>
      <c r="F58" s="18"/>
      <c r="G58" s="18"/>
      <c r="H58" s="18"/>
      <c r="I58" s="18"/>
      <c r="J58" s="18"/>
    </row>
    <row r="59" spans="1:10" ht="20.100000000000001" customHeight="1" x14ac:dyDescent="0.2">
      <c r="A59" s="58" t="s">
        <v>102</v>
      </c>
      <c r="B59" s="59"/>
      <c r="C59" s="59"/>
      <c r="D59" s="59"/>
      <c r="E59" s="59"/>
      <c r="F59" s="18"/>
      <c r="G59" s="18"/>
      <c r="H59" s="18"/>
      <c r="I59" s="18"/>
      <c r="J59" s="18"/>
    </row>
    <row r="60" spans="1:10" ht="20.100000000000001" customHeight="1" x14ac:dyDescent="0.25">
      <c r="A60" s="11"/>
      <c r="B60" s="18"/>
      <c r="C60" s="18"/>
      <c r="D60" s="18"/>
      <c r="E60" s="18"/>
      <c r="F60" s="18"/>
      <c r="G60" s="18"/>
      <c r="H60" s="18"/>
      <c r="I60" s="18"/>
      <c r="J60" s="18"/>
    </row>
    <row r="61" spans="1:10" ht="20.100000000000001" customHeight="1" x14ac:dyDescent="0.25">
      <c r="A61" s="11" t="s">
        <v>24</v>
      </c>
      <c r="B61" s="18"/>
      <c r="C61" s="18"/>
      <c r="D61" s="18"/>
      <c r="E61" s="18"/>
      <c r="F61" s="18"/>
      <c r="G61" s="18"/>
      <c r="H61" s="18"/>
      <c r="I61" s="18"/>
      <c r="J61" s="18"/>
    </row>
    <row r="62" spans="1:10" ht="20.100000000000001" customHeight="1" x14ac:dyDescent="0.25">
      <c r="A62" s="19" t="s">
        <v>25</v>
      </c>
      <c r="B62" s="18"/>
      <c r="C62" s="18"/>
      <c r="D62" s="18"/>
      <c r="E62" s="18"/>
      <c r="F62" s="18"/>
      <c r="G62" s="18"/>
      <c r="H62" s="18"/>
      <c r="I62" s="18"/>
      <c r="J62" s="18"/>
    </row>
    <row r="63" spans="1:10" ht="20.100000000000001" customHeight="1" x14ac:dyDescent="0.25">
      <c r="A63" s="11"/>
      <c r="B63" s="18"/>
      <c r="C63" s="18"/>
      <c r="D63" s="18"/>
      <c r="E63" s="18"/>
      <c r="F63" s="18"/>
      <c r="G63" s="18"/>
      <c r="H63" s="18"/>
      <c r="I63" s="18"/>
      <c r="J63" s="18"/>
    </row>
    <row r="64" spans="1:10" ht="20.100000000000001" customHeight="1" x14ac:dyDescent="0.25">
      <c r="A64" s="11" t="s">
        <v>26</v>
      </c>
      <c r="B64" s="18"/>
      <c r="C64" s="18"/>
      <c r="D64" s="18"/>
      <c r="E64" s="18"/>
      <c r="F64" s="18"/>
      <c r="G64" s="18"/>
      <c r="H64" s="18"/>
      <c r="I64" s="18"/>
      <c r="J64" s="18"/>
    </row>
    <row r="65" spans="1:10" ht="20.100000000000001" customHeight="1" x14ac:dyDescent="0.25">
      <c r="A65" s="11" t="s">
        <v>27</v>
      </c>
      <c r="B65" s="18"/>
      <c r="C65" s="18"/>
      <c r="D65" s="18"/>
      <c r="E65" s="18"/>
      <c r="F65" s="18"/>
      <c r="G65" s="18"/>
      <c r="H65" s="18"/>
      <c r="I65" s="18"/>
      <c r="J65" s="18"/>
    </row>
    <row r="66" spans="1:10" ht="20.100000000000001" customHeight="1" x14ac:dyDescent="0.25">
      <c r="A66" s="11" t="s">
        <v>54</v>
      </c>
      <c r="B66" s="18"/>
      <c r="C66" s="18"/>
      <c r="D66" s="18"/>
      <c r="E66" s="18"/>
      <c r="F66" s="18"/>
      <c r="G66" s="18"/>
      <c r="H66" s="18"/>
      <c r="I66" s="18"/>
      <c r="J66" s="18"/>
    </row>
    <row r="67" spans="1:10" ht="20.100000000000001" customHeight="1" x14ac:dyDescent="0.2">
      <c r="A67" s="17"/>
      <c r="B67" s="18"/>
      <c r="C67" s="18"/>
      <c r="D67" s="18"/>
      <c r="E67" s="18"/>
      <c r="F67" s="18"/>
      <c r="G67" s="18"/>
      <c r="H67" s="18"/>
      <c r="I67" s="18"/>
      <c r="J67" s="18"/>
    </row>
    <row r="68" spans="1:10" ht="20.100000000000001" hidden="1" customHeight="1" x14ac:dyDescent="0.25">
      <c r="A68" s="60"/>
      <c r="B68" s="18"/>
      <c r="C68" s="18"/>
      <c r="D68" s="18"/>
      <c r="E68" s="18"/>
      <c r="F68" s="18"/>
      <c r="G68" s="18"/>
      <c r="H68" s="18"/>
      <c r="I68" s="18"/>
      <c r="J68" s="18"/>
    </row>
    <row r="69" spans="1:10" ht="20.100000000000001" customHeight="1" x14ac:dyDescent="0.25">
      <c r="A69" s="11" t="s">
        <v>103</v>
      </c>
      <c r="B69" s="18"/>
      <c r="C69" s="18"/>
      <c r="D69" s="18"/>
      <c r="E69" s="18"/>
      <c r="F69" s="18"/>
      <c r="G69" s="18"/>
      <c r="H69" s="18"/>
      <c r="I69" s="18"/>
      <c r="J69" s="18"/>
    </row>
    <row r="70" spans="1:10" ht="20.100000000000001" customHeight="1" x14ac:dyDescent="0.2">
      <c r="A70" s="17"/>
      <c r="B70" s="18"/>
      <c r="C70" s="18"/>
      <c r="D70" s="18"/>
      <c r="E70" s="18"/>
      <c r="F70" s="18"/>
      <c r="G70" s="18"/>
      <c r="H70" s="18"/>
      <c r="I70" s="18"/>
      <c r="J70" s="18"/>
    </row>
    <row r="71" spans="1:10" ht="20.100000000000001" customHeight="1" x14ac:dyDescent="0.25">
      <c r="A71" s="11" t="s">
        <v>104</v>
      </c>
      <c r="B71" s="18"/>
      <c r="C71" s="18"/>
      <c r="D71" s="18"/>
      <c r="E71" s="18"/>
      <c r="F71" s="18"/>
      <c r="G71" s="18"/>
      <c r="H71" s="18"/>
      <c r="I71" s="18"/>
      <c r="J71" s="18"/>
    </row>
    <row r="72" spans="1:10" ht="20.100000000000001" customHeight="1" x14ac:dyDescent="0.25">
      <c r="A72" s="11" t="s">
        <v>28</v>
      </c>
      <c r="B72" s="18"/>
      <c r="C72" s="18"/>
      <c r="D72" s="18"/>
      <c r="E72" s="18"/>
      <c r="F72" s="18"/>
      <c r="G72" s="18"/>
      <c r="H72" s="18"/>
      <c r="I72" s="18"/>
      <c r="J72" s="18"/>
    </row>
    <row r="73" spans="1:10" ht="20.100000000000001" customHeight="1" x14ac:dyDescent="0.25">
      <c r="A73" s="11" t="s">
        <v>29</v>
      </c>
      <c r="B73" s="18"/>
      <c r="C73" s="18"/>
      <c r="D73" s="18"/>
      <c r="E73" s="18"/>
      <c r="F73" s="18"/>
      <c r="G73" s="18"/>
      <c r="H73" s="18"/>
      <c r="I73" s="18"/>
      <c r="J73" s="18"/>
    </row>
    <row r="74" spans="1:10" ht="20.100000000000001" customHeight="1" x14ac:dyDescent="0.25">
      <c r="A74" s="11"/>
      <c r="B74" s="18"/>
      <c r="C74" s="18"/>
      <c r="D74" s="18"/>
      <c r="E74" s="18"/>
      <c r="F74" s="18"/>
      <c r="G74" s="18"/>
      <c r="H74" s="18"/>
      <c r="I74" s="18"/>
      <c r="J74" s="18"/>
    </row>
    <row r="75" spans="1:10" ht="20.100000000000001" customHeight="1" x14ac:dyDescent="0.25">
      <c r="A75" s="11" t="s">
        <v>105</v>
      </c>
      <c r="B75" s="18"/>
      <c r="C75" s="18"/>
      <c r="D75" s="18"/>
      <c r="E75" s="18"/>
      <c r="F75" s="18"/>
      <c r="G75" s="18"/>
      <c r="H75" s="18"/>
      <c r="I75" s="18"/>
      <c r="J75" s="18"/>
    </row>
    <row r="76" spans="1:10" ht="20.100000000000001" customHeight="1" x14ac:dyDescent="0.25">
      <c r="A76" s="11" t="s">
        <v>71</v>
      </c>
      <c r="B76" s="18"/>
      <c r="C76" s="18"/>
      <c r="D76" s="18"/>
      <c r="E76" s="18"/>
      <c r="F76" s="18"/>
      <c r="G76" s="18"/>
      <c r="H76" s="18"/>
      <c r="I76" s="18"/>
      <c r="J76" s="18"/>
    </row>
    <row r="77" spans="1:10" ht="20.100000000000001" customHeight="1" x14ac:dyDescent="0.25">
      <c r="A77" s="11"/>
      <c r="B77" s="18"/>
      <c r="C77" s="18"/>
      <c r="D77" s="18"/>
      <c r="E77" s="18"/>
      <c r="F77" s="18"/>
      <c r="G77" s="18"/>
      <c r="H77" s="18"/>
      <c r="I77" s="18"/>
      <c r="J77" s="18"/>
    </row>
    <row r="78" spans="1:10" ht="20.100000000000001" customHeight="1" x14ac:dyDescent="0.25">
      <c r="A78" s="11" t="s">
        <v>106</v>
      </c>
      <c r="B78" s="18"/>
      <c r="C78" s="18"/>
      <c r="D78" s="18"/>
      <c r="E78" s="18"/>
      <c r="F78" s="18"/>
      <c r="G78" s="18"/>
      <c r="H78" s="18"/>
      <c r="I78" s="18"/>
      <c r="J78" s="18"/>
    </row>
    <row r="79" spans="1:10" ht="20.100000000000001" customHeight="1" x14ac:dyDescent="0.25">
      <c r="A79" s="11"/>
      <c r="B79" s="18"/>
      <c r="C79" s="18"/>
      <c r="D79" s="18"/>
      <c r="E79" s="18"/>
      <c r="F79" s="18"/>
      <c r="G79" s="18"/>
      <c r="H79" s="18"/>
      <c r="I79" s="18"/>
      <c r="J79" s="18"/>
    </row>
    <row r="80" spans="1:10" ht="20.100000000000001" customHeight="1" x14ac:dyDescent="0.25">
      <c r="A80" s="11" t="s">
        <v>107</v>
      </c>
      <c r="B80" s="18"/>
      <c r="C80" s="18"/>
      <c r="D80" s="18"/>
      <c r="E80" s="18"/>
      <c r="F80" s="18"/>
      <c r="G80" s="18"/>
      <c r="H80" s="18"/>
      <c r="I80" s="18"/>
      <c r="J80" s="18"/>
    </row>
    <row r="81" spans="1:10" ht="20.100000000000001" customHeight="1" x14ac:dyDescent="0.25">
      <c r="A81" s="11" t="s">
        <v>30</v>
      </c>
      <c r="B81" s="18"/>
      <c r="C81" s="18"/>
      <c r="D81" s="18"/>
      <c r="E81" s="18"/>
      <c r="F81" s="18"/>
      <c r="G81" s="18"/>
      <c r="H81" s="18"/>
      <c r="I81" s="18"/>
      <c r="J81" s="18"/>
    </row>
    <row r="82" spans="1:10" ht="20.100000000000001" customHeight="1" x14ac:dyDescent="0.25">
      <c r="A82" s="11"/>
      <c r="B82" s="18"/>
      <c r="C82" s="18"/>
      <c r="D82" s="18"/>
      <c r="E82" s="18"/>
      <c r="F82" s="18"/>
      <c r="G82" s="18"/>
      <c r="H82" s="18"/>
      <c r="I82" s="18"/>
      <c r="J82" s="18"/>
    </row>
    <row r="83" spans="1:10" ht="20.100000000000001" customHeight="1" x14ac:dyDescent="0.25">
      <c r="A83" s="11" t="s">
        <v>108</v>
      </c>
      <c r="B83" s="18"/>
      <c r="C83" s="18"/>
      <c r="D83" s="18"/>
      <c r="E83" s="18"/>
      <c r="F83" s="18"/>
      <c r="G83" s="18"/>
      <c r="H83" s="18"/>
      <c r="I83" s="18"/>
      <c r="J83" s="18"/>
    </row>
    <row r="84" spans="1:10" ht="20.100000000000001" customHeight="1" x14ac:dyDescent="0.25">
      <c r="A84" s="11" t="s">
        <v>56</v>
      </c>
      <c r="B84" s="18"/>
      <c r="C84" s="18"/>
      <c r="D84" s="18"/>
      <c r="E84" s="18"/>
      <c r="F84" s="18"/>
      <c r="G84" s="18"/>
      <c r="H84" s="18"/>
      <c r="I84" s="18"/>
      <c r="J84" s="18"/>
    </row>
    <row r="85" spans="1:10" ht="20.100000000000001" customHeight="1" x14ac:dyDescent="0.25">
      <c r="A85" s="11"/>
      <c r="B85" s="18"/>
      <c r="C85" s="18"/>
      <c r="D85" s="18"/>
      <c r="E85" s="18"/>
      <c r="F85" s="18"/>
      <c r="G85" s="18"/>
      <c r="H85" s="18"/>
      <c r="I85" s="18"/>
      <c r="J85" s="18"/>
    </row>
    <row r="86" spans="1:10" ht="20.100000000000001" customHeight="1" x14ac:dyDescent="0.25">
      <c r="A86" s="30" t="s">
        <v>109</v>
      </c>
      <c r="B86" s="18"/>
      <c r="C86" s="18"/>
      <c r="D86" s="18"/>
      <c r="E86" s="18"/>
      <c r="F86" s="18"/>
      <c r="G86" s="18"/>
      <c r="H86" s="18"/>
      <c r="I86" s="18"/>
      <c r="J86" s="18"/>
    </row>
    <row r="87" spans="1:10" ht="20.100000000000001" customHeight="1" x14ac:dyDescent="0.25">
      <c r="A87" s="30" t="s">
        <v>110</v>
      </c>
      <c r="B87" s="18"/>
      <c r="C87" s="18"/>
      <c r="D87" s="18"/>
      <c r="E87" s="18"/>
      <c r="F87" s="18"/>
      <c r="G87" s="18"/>
      <c r="H87" s="18"/>
      <c r="I87" s="18"/>
      <c r="J87" s="18"/>
    </row>
    <row r="88" spans="1:10" ht="20.100000000000001" customHeight="1" x14ac:dyDescent="0.25">
      <c r="A88" s="11"/>
      <c r="B88" s="18"/>
      <c r="C88" s="18"/>
      <c r="D88" s="18"/>
      <c r="E88" s="18"/>
      <c r="F88" s="18"/>
      <c r="G88" s="18"/>
      <c r="H88" s="18"/>
      <c r="I88" s="18"/>
      <c r="J88" s="18"/>
    </row>
    <row r="89" spans="1:10" ht="20.100000000000001" customHeight="1" x14ac:dyDescent="0.25">
      <c r="A89" s="11" t="s">
        <v>111</v>
      </c>
      <c r="B89" s="18"/>
      <c r="C89" s="18"/>
      <c r="D89" s="18"/>
      <c r="E89" s="18"/>
      <c r="F89" s="18"/>
      <c r="G89" s="18"/>
      <c r="H89" s="18"/>
      <c r="I89" s="18"/>
      <c r="J89" s="18"/>
    </row>
    <row r="90" spans="1:10" ht="20.100000000000001" customHeight="1" x14ac:dyDescent="0.25">
      <c r="A90" s="11" t="s">
        <v>67</v>
      </c>
      <c r="B90" s="18"/>
      <c r="C90" s="18"/>
      <c r="D90" s="18"/>
      <c r="E90" s="18"/>
      <c r="F90" s="18"/>
      <c r="G90" s="18"/>
      <c r="H90" s="18"/>
      <c r="I90" s="18"/>
      <c r="J90" s="18"/>
    </row>
    <row r="91" spans="1:10" ht="20.100000000000001" customHeight="1" x14ac:dyDescent="0.25">
      <c r="A91" s="11" t="s">
        <v>73</v>
      </c>
      <c r="B91" s="18"/>
      <c r="C91" s="18"/>
      <c r="D91" s="18"/>
      <c r="E91" s="18"/>
      <c r="F91" s="18"/>
      <c r="G91" s="18"/>
      <c r="H91" s="18"/>
      <c r="I91" s="18"/>
      <c r="J91" s="18"/>
    </row>
    <row r="92" spans="1:10" ht="20.100000000000001" customHeight="1" x14ac:dyDescent="0.25">
      <c r="A92" s="11"/>
      <c r="B92" s="18"/>
      <c r="C92" s="18"/>
      <c r="D92" s="18"/>
      <c r="E92" s="18"/>
      <c r="F92" s="18"/>
      <c r="G92" s="18"/>
      <c r="H92" s="18"/>
      <c r="I92" s="18"/>
      <c r="J92" s="18"/>
    </row>
    <row r="93" spans="1:10" ht="20.100000000000001" customHeight="1" x14ac:dyDescent="0.25">
      <c r="A93" s="11" t="s">
        <v>112</v>
      </c>
      <c r="B93" s="18"/>
      <c r="C93" s="18"/>
      <c r="D93" s="18"/>
      <c r="E93" s="18"/>
      <c r="F93" s="18"/>
      <c r="G93" s="18"/>
      <c r="H93" s="18"/>
      <c r="I93" s="18"/>
      <c r="J93" s="18"/>
    </row>
    <row r="94" spans="1:10" ht="20.100000000000001" customHeight="1" x14ac:dyDescent="0.25">
      <c r="A94" s="11" t="s">
        <v>113</v>
      </c>
      <c r="B94" s="18"/>
      <c r="C94" s="18"/>
      <c r="D94" s="18"/>
      <c r="E94" s="18"/>
      <c r="F94" s="18"/>
      <c r="G94" s="18"/>
      <c r="H94" s="18"/>
      <c r="I94" s="18"/>
      <c r="J94" s="18"/>
    </row>
    <row r="95" spans="1:10" ht="20.100000000000001" customHeight="1" x14ac:dyDescent="0.25">
      <c r="A95" s="11"/>
      <c r="B95" s="18"/>
      <c r="C95" s="18"/>
      <c r="D95" s="18"/>
      <c r="E95" s="18"/>
      <c r="F95" s="18"/>
      <c r="G95" s="18"/>
      <c r="H95" s="18"/>
      <c r="I95" s="18"/>
      <c r="J95" s="18"/>
    </row>
    <row r="96" spans="1:10" ht="20.100000000000001" customHeight="1" x14ac:dyDescent="0.25">
      <c r="A96" s="30" t="s">
        <v>114</v>
      </c>
      <c r="B96" s="18"/>
      <c r="C96" s="18"/>
      <c r="D96" s="18"/>
      <c r="E96" s="18"/>
      <c r="F96" s="18"/>
      <c r="G96" s="18"/>
      <c r="H96" s="18"/>
      <c r="I96" s="18"/>
      <c r="J96" s="18"/>
    </row>
    <row r="97" spans="1:10" ht="15.75" x14ac:dyDescent="0.25">
      <c r="A97" s="30" t="s">
        <v>115</v>
      </c>
      <c r="B97" s="18"/>
      <c r="C97" s="18"/>
      <c r="D97" s="18"/>
      <c r="E97" s="18"/>
      <c r="F97" s="18"/>
      <c r="G97" s="18"/>
      <c r="H97" s="18"/>
      <c r="I97" s="18"/>
      <c r="J97" s="18"/>
    </row>
    <row r="98" spans="1:10" ht="15.75" x14ac:dyDescent="0.25">
      <c r="A98" s="30" t="s">
        <v>116</v>
      </c>
      <c r="B98" s="18"/>
      <c r="C98" s="18"/>
      <c r="D98" s="18"/>
      <c r="E98" s="18"/>
      <c r="F98" s="18"/>
      <c r="G98" s="18"/>
      <c r="H98" s="18"/>
      <c r="I98" s="18"/>
      <c r="J98" s="18"/>
    </row>
    <row r="99" spans="1:10" ht="15.75" x14ac:dyDescent="0.25">
      <c r="A99" s="11" t="s">
        <v>31</v>
      </c>
      <c r="B99" s="18"/>
      <c r="C99" s="18"/>
      <c r="D99" s="18"/>
      <c r="E99" s="18"/>
      <c r="F99" s="18"/>
      <c r="G99" s="18"/>
      <c r="H99" s="18"/>
      <c r="I99" s="18"/>
      <c r="J99" s="18"/>
    </row>
    <row r="100" spans="1:10" ht="15" x14ac:dyDescent="0.2">
      <c r="A100" s="17"/>
      <c r="B100" s="18"/>
      <c r="C100" s="18"/>
      <c r="D100" s="18"/>
      <c r="E100" s="18"/>
      <c r="F100" s="18"/>
      <c r="G100" s="18"/>
      <c r="H100" s="18"/>
      <c r="I100" s="18"/>
      <c r="J100" s="18"/>
    </row>
    <row r="101" spans="1:10" ht="15.75" x14ac:dyDescent="0.25">
      <c r="A101" s="30" t="s">
        <v>117</v>
      </c>
      <c r="B101" s="18"/>
      <c r="C101" s="18"/>
      <c r="D101" s="18"/>
      <c r="E101" s="18"/>
      <c r="F101" s="18"/>
      <c r="G101" s="18"/>
      <c r="H101" s="18"/>
      <c r="I101" s="18"/>
      <c r="J101" s="18"/>
    </row>
    <row r="102" spans="1:10" ht="15.75" x14ac:dyDescent="0.25">
      <c r="A102" s="30" t="s">
        <v>118</v>
      </c>
      <c r="B102" s="18"/>
      <c r="C102" s="18"/>
      <c r="D102" s="18"/>
      <c r="E102" s="18"/>
      <c r="F102" s="18"/>
      <c r="G102" s="18"/>
      <c r="H102" s="18"/>
      <c r="I102" s="18"/>
      <c r="J102" s="18"/>
    </row>
    <row r="103" spans="1:10" x14ac:dyDescent="0.2">
      <c r="A103" s="7"/>
    </row>
    <row r="104" spans="1:10" x14ac:dyDescent="0.2">
      <c r="A104" s="3"/>
    </row>
  </sheetData>
  <mergeCells count="5">
    <mergeCell ref="A5:E5"/>
    <mergeCell ref="A6:E6"/>
    <mergeCell ref="A11:B11"/>
    <mergeCell ref="A1:E1"/>
    <mergeCell ref="A2:E2"/>
  </mergeCells>
  <printOptions horizontalCentered="1" verticalCentered="1"/>
  <pageMargins left="0.25" right="0.34" top="0.26" bottom="0.5" header="0.25" footer="0"/>
  <pageSetup scale="75" orientation="portrait" r:id="rId1"/>
  <headerFooter alignWithMargins="0"/>
  <colBreaks count="1" manualBreakCount="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9"/>
  <sheetViews>
    <sheetView workbookViewId="0">
      <selection activeCell="E9" sqref="E9"/>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21" t="s">
        <v>145</v>
      </c>
      <c r="B1" s="9"/>
      <c r="C1" s="9"/>
      <c r="D1" s="9"/>
      <c r="E1" s="9"/>
      <c r="F1" s="2"/>
      <c r="G1" s="33"/>
      <c r="H1" s="1"/>
      <c r="I1" s="1"/>
    </row>
    <row r="2" spans="1:9" ht="18" x14ac:dyDescent="0.25">
      <c r="A2" s="469" t="s">
        <v>146</v>
      </c>
      <c r="B2" s="469"/>
      <c r="C2" s="469"/>
      <c r="D2" s="469"/>
      <c r="E2" s="469"/>
      <c r="F2" s="2"/>
      <c r="G2" s="33"/>
      <c r="H2" s="1"/>
      <c r="I2" s="1"/>
    </row>
    <row r="3" spans="1:9" ht="9" customHeight="1" x14ac:dyDescent="0.25">
      <c r="A3" s="21"/>
      <c r="B3" s="9"/>
      <c r="C3" s="9"/>
      <c r="D3" s="9"/>
      <c r="E3" s="9"/>
      <c r="F3" s="2"/>
      <c r="G3" s="33"/>
      <c r="H3" s="1"/>
      <c r="I3" s="1"/>
    </row>
    <row r="4" spans="1:9" ht="18" customHeight="1" x14ac:dyDescent="0.25">
      <c r="A4" s="99" t="s">
        <v>86</v>
      </c>
      <c r="B4" s="10"/>
      <c r="C4" s="10"/>
      <c r="D4" s="9"/>
      <c r="E4" s="9"/>
      <c r="F4" s="34"/>
      <c r="G4" s="33"/>
      <c r="H4" s="1"/>
      <c r="I4" s="1"/>
    </row>
    <row r="5" spans="1:9" ht="21.6" customHeight="1" x14ac:dyDescent="0.25">
      <c r="A5" s="467" t="s">
        <v>133</v>
      </c>
      <c r="B5" s="467"/>
      <c r="C5" s="467"/>
      <c r="D5" s="467"/>
      <c r="E5" s="467"/>
      <c r="F5" s="34"/>
      <c r="G5" s="33"/>
      <c r="H5" s="1"/>
      <c r="I5" s="1"/>
    </row>
    <row r="6" spans="1:9" ht="29.45" customHeight="1" x14ac:dyDescent="0.35">
      <c r="A6" s="457" t="s">
        <v>57</v>
      </c>
      <c r="B6" s="457"/>
      <c r="C6" s="457"/>
      <c r="D6" s="457"/>
      <c r="E6" s="457"/>
      <c r="F6" s="34"/>
      <c r="G6" s="33"/>
      <c r="H6" s="1"/>
      <c r="I6" s="1"/>
    </row>
    <row r="7" spans="1:9" ht="17.25" customHeight="1" x14ac:dyDescent="0.25">
      <c r="A7" s="35" t="s">
        <v>38</v>
      </c>
      <c r="B7" s="10"/>
      <c r="C7" s="10"/>
      <c r="D7" s="9"/>
      <c r="E7" s="9"/>
      <c r="F7" s="34"/>
      <c r="G7" s="33"/>
      <c r="H7" s="1"/>
      <c r="I7" s="1"/>
    </row>
    <row r="8" spans="1:9" ht="17.25" customHeight="1" thickBot="1" x14ac:dyDescent="0.3">
      <c r="A8" s="23" t="s">
        <v>39</v>
      </c>
      <c r="B8" s="10"/>
      <c r="C8" s="10"/>
      <c r="D8" s="9"/>
      <c r="E8" s="9"/>
      <c r="F8" s="34"/>
      <c r="G8" s="33"/>
      <c r="H8" s="1"/>
      <c r="I8" s="1"/>
    </row>
    <row r="9" spans="1:9" ht="31.5" customHeight="1" thickBot="1" x14ac:dyDescent="0.3">
      <c r="A9" s="36" t="s">
        <v>88</v>
      </c>
      <c r="B9" s="37" t="s">
        <v>89</v>
      </c>
      <c r="C9" s="10"/>
      <c r="D9" s="9"/>
      <c r="E9" s="9"/>
      <c r="F9" s="34"/>
      <c r="G9" s="33"/>
      <c r="H9" s="1"/>
      <c r="I9" s="1"/>
    </row>
    <row r="10" spans="1:9" ht="31.5" customHeight="1" thickBot="1" x14ac:dyDescent="0.3">
      <c r="A10" s="86" t="s">
        <v>90</v>
      </c>
      <c r="B10" s="87" t="s">
        <v>91</v>
      </c>
      <c r="C10" s="10"/>
      <c r="D10" s="9"/>
      <c r="E10" s="9"/>
      <c r="F10" s="34"/>
      <c r="G10" s="33"/>
      <c r="H10" s="1"/>
      <c r="I10" s="1"/>
    </row>
    <row r="11" spans="1:9" ht="29.25" customHeight="1" x14ac:dyDescent="0.25">
      <c r="A11" s="468" t="s">
        <v>23</v>
      </c>
      <c r="B11" s="468"/>
      <c r="C11" s="10"/>
      <c r="D11" s="9"/>
      <c r="E11" s="9"/>
      <c r="F11" s="34"/>
      <c r="G11" s="33"/>
      <c r="H11" s="1"/>
      <c r="I11" s="1"/>
    </row>
    <row r="12" spans="1:9" ht="12.75" customHeight="1" x14ac:dyDescent="0.25">
      <c r="A12" s="23"/>
      <c r="B12" s="10"/>
      <c r="C12" s="10"/>
      <c r="D12" s="9"/>
      <c r="E12" s="9"/>
      <c r="F12" s="34"/>
      <c r="G12" s="33"/>
      <c r="H12" s="1"/>
      <c r="I12" s="1"/>
    </row>
    <row r="13" spans="1:9" x14ac:dyDescent="0.2">
      <c r="A13" s="14"/>
      <c r="B13" s="15"/>
      <c r="C13" s="15"/>
      <c r="D13" s="16"/>
      <c r="E13" s="1"/>
      <c r="F13" s="34"/>
      <c r="G13" s="33"/>
    </row>
    <row r="14" spans="1:9" ht="15.75" x14ac:dyDescent="0.25">
      <c r="A14" s="13" t="s">
        <v>0</v>
      </c>
      <c r="B14" s="15"/>
      <c r="C14" s="15"/>
      <c r="D14" s="16"/>
      <c r="E14" s="1"/>
      <c r="F14" s="34"/>
      <c r="G14" s="1"/>
    </row>
    <row r="15" spans="1:9" ht="15.75" x14ac:dyDescent="0.25">
      <c r="A15" s="13" t="s">
        <v>1</v>
      </c>
      <c r="B15" s="4"/>
      <c r="C15" s="4"/>
      <c r="D15" s="1"/>
      <c r="E15" s="34" t="s">
        <v>2</v>
      </c>
      <c r="F15" s="34"/>
      <c r="G15" s="33"/>
    </row>
    <row r="16" spans="1:9" x14ac:dyDescent="0.2">
      <c r="A16" s="7"/>
      <c r="B16" s="1"/>
      <c r="C16" s="1"/>
      <c r="D16" s="1"/>
      <c r="E16" s="40" t="s">
        <v>3</v>
      </c>
      <c r="F16" s="34"/>
    </row>
    <row r="17" spans="1:7" ht="20.100000000000001" customHeight="1" x14ac:dyDescent="0.2">
      <c r="A17" s="41" t="s">
        <v>50</v>
      </c>
      <c r="B17" s="1"/>
      <c r="C17" s="1"/>
      <c r="E17" s="1"/>
      <c r="F17" s="34"/>
      <c r="G17" s="1"/>
    </row>
    <row r="18" spans="1:7" ht="20.100000000000001" customHeight="1" thickBot="1" x14ac:dyDescent="0.25">
      <c r="A18" s="33" t="s">
        <v>81</v>
      </c>
      <c r="B18" s="42"/>
      <c r="C18" s="42"/>
      <c r="D18" s="132"/>
      <c r="E18" s="43" t="s">
        <v>4</v>
      </c>
      <c r="F18" s="34"/>
      <c r="G18" s="1"/>
    </row>
    <row r="19" spans="1:7" ht="20.100000000000001" customHeight="1" thickTop="1" x14ac:dyDescent="0.2">
      <c r="A19" s="6"/>
      <c r="B19" s="42"/>
      <c r="C19" s="42"/>
      <c r="D19" s="42"/>
      <c r="E19" s="34"/>
      <c r="F19" s="34"/>
    </row>
    <row r="20" spans="1:7" ht="20.100000000000001" customHeight="1" thickBot="1" x14ac:dyDescent="0.25">
      <c r="A20" s="24" t="s">
        <v>134</v>
      </c>
      <c r="B20" s="44">
        <f>+D18*0.012</f>
        <v>0</v>
      </c>
      <c r="C20" s="42"/>
      <c r="D20" s="45">
        <f>+B20</f>
        <v>0</v>
      </c>
      <c r="E20" s="43" t="s">
        <v>5</v>
      </c>
      <c r="F20" s="34"/>
      <c r="G20" s="1"/>
    </row>
    <row r="21" spans="1:7" ht="20.100000000000001" customHeight="1" thickTop="1" x14ac:dyDescent="0.2">
      <c r="A21" s="6"/>
      <c r="B21" s="42"/>
      <c r="C21" s="42"/>
      <c r="D21" s="42"/>
      <c r="E21" s="34"/>
      <c r="F21" s="34"/>
      <c r="G21" s="1"/>
    </row>
    <row r="22" spans="1:7" ht="20.100000000000001" customHeight="1" x14ac:dyDescent="0.2">
      <c r="A22" s="24" t="s">
        <v>41</v>
      </c>
      <c r="B22" s="46"/>
      <c r="C22" s="46"/>
      <c r="D22" s="42"/>
      <c r="E22" s="1"/>
      <c r="F22" s="34"/>
      <c r="G22" s="33"/>
    </row>
    <row r="23" spans="1:7" ht="20.100000000000001" customHeight="1" thickBot="1" x14ac:dyDescent="0.25">
      <c r="A23" s="24" t="s">
        <v>77</v>
      </c>
      <c r="B23" s="133"/>
      <c r="C23" s="42"/>
      <c r="D23" s="47">
        <f>+B23</f>
        <v>0</v>
      </c>
      <c r="E23" s="43" t="s">
        <v>6</v>
      </c>
      <c r="F23" s="34"/>
      <c r="G23" s="33"/>
    </row>
    <row r="24" spans="1:7" ht="20.100000000000001" customHeight="1" thickTop="1" x14ac:dyDescent="0.2">
      <c r="A24" s="24"/>
      <c r="B24" s="88"/>
      <c r="C24" s="42"/>
      <c r="D24" s="42"/>
      <c r="E24" s="43"/>
      <c r="F24" s="34"/>
      <c r="G24" s="33"/>
    </row>
    <row r="25" spans="1:7" ht="20.100000000000001" customHeight="1" thickBot="1" x14ac:dyDescent="0.25">
      <c r="A25" s="24" t="s">
        <v>135</v>
      </c>
      <c r="B25" s="134"/>
      <c r="C25" s="42"/>
      <c r="D25" s="47">
        <f>+B25</f>
        <v>0</v>
      </c>
      <c r="E25" s="89" t="s">
        <v>136</v>
      </c>
      <c r="F25" s="34"/>
      <c r="G25" s="33"/>
    </row>
    <row r="26" spans="1:7" ht="20.100000000000001" customHeight="1" thickTop="1" x14ac:dyDescent="0.2">
      <c r="A26" s="90" t="s">
        <v>137</v>
      </c>
      <c r="B26" s="42"/>
      <c r="C26" s="42"/>
      <c r="D26" s="42"/>
      <c r="E26" s="34"/>
      <c r="F26" s="34"/>
      <c r="G26" s="33"/>
    </row>
    <row r="27" spans="1:7" ht="20.100000000000001" customHeight="1" thickBot="1" x14ac:dyDescent="0.25">
      <c r="A27" s="29" t="s">
        <v>93</v>
      </c>
      <c r="B27" s="42"/>
      <c r="C27" s="42"/>
      <c r="D27" s="45">
        <f>+D18+D20+D23+D25</f>
        <v>0</v>
      </c>
      <c r="E27" s="43" t="s">
        <v>8</v>
      </c>
      <c r="F27" s="34"/>
      <c r="G27" s="33"/>
    </row>
    <row r="28" spans="1:7" ht="24" customHeight="1" thickTop="1" x14ac:dyDescent="0.2">
      <c r="A28" s="41" t="s">
        <v>11</v>
      </c>
      <c r="B28" s="42"/>
      <c r="C28" s="42"/>
      <c r="D28" s="42" t="s">
        <v>7</v>
      </c>
      <c r="E28" s="34" t="s">
        <v>7</v>
      </c>
      <c r="F28" s="34"/>
      <c r="G28" s="33"/>
    </row>
    <row r="29" spans="1:7" ht="24" customHeight="1" thickBot="1" x14ac:dyDescent="0.25">
      <c r="A29" s="33" t="s">
        <v>59</v>
      </c>
      <c r="B29" s="42"/>
      <c r="C29" s="42"/>
      <c r="D29" s="135"/>
      <c r="E29" s="43" t="s">
        <v>9</v>
      </c>
      <c r="F29" s="34"/>
      <c r="G29" s="1"/>
    </row>
    <row r="30" spans="1:7" ht="24" customHeight="1" thickTop="1" thickBot="1" x14ac:dyDescent="0.25">
      <c r="A30" s="33" t="s">
        <v>75</v>
      </c>
      <c r="B30" s="133"/>
      <c r="C30" s="42"/>
      <c r="D30" s="48"/>
      <c r="E30" s="34" t="s">
        <v>94</v>
      </c>
      <c r="F30" s="34"/>
      <c r="G30" s="1"/>
    </row>
    <row r="31" spans="1:7" ht="24" customHeight="1" thickTop="1" thickBot="1" x14ac:dyDescent="0.25">
      <c r="A31" s="33" t="s">
        <v>69</v>
      </c>
      <c r="B31" s="42"/>
      <c r="C31" s="42"/>
      <c r="D31" s="49">
        <f>+D29+B30</f>
        <v>0</v>
      </c>
      <c r="E31" s="43" t="s">
        <v>95</v>
      </c>
      <c r="F31" s="34"/>
      <c r="G31" s="1"/>
    </row>
    <row r="32" spans="1:7" ht="20.100000000000001" customHeight="1" thickTop="1" thickBot="1" x14ac:dyDescent="0.25">
      <c r="A32" s="24" t="s">
        <v>76</v>
      </c>
      <c r="B32" s="133"/>
      <c r="C32" s="42"/>
      <c r="D32" s="48" t="s">
        <v>7</v>
      </c>
      <c r="E32" s="43" t="s">
        <v>96</v>
      </c>
      <c r="F32" s="34"/>
      <c r="G32" s="33"/>
    </row>
    <row r="33" spans="1:7" ht="20.100000000000001" customHeight="1" thickTop="1" thickBot="1" x14ac:dyDescent="0.25">
      <c r="A33" s="24" t="s">
        <v>74</v>
      </c>
      <c r="B33" s="133"/>
      <c r="C33" s="42"/>
      <c r="D33" s="45">
        <f>+B32+B33</f>
        <v>0</v>
      </c>
      <c r="E33" s="43" t="s">
        <v>97</v>
      </c>
      <c r="F33" s="34"/>
      <c r="G33" s="1"/>
    </row>
    <row r="34" spans="1:7" ht="20.100000000000001" customHeight="1" thickTop="1" x14ac:dyDescent="0.2">
      <c r="A34" s="26"/>
      <c r="B34" s="50"/>
      <c r="C34" s="42"/>
      <c r="D34" s="51"/>
      <c r="E34" s="34"/>
      <c r="F34" s="34"/>
      <c r="G34" s="33"/>
    </row>
    <row r="35" spans="1:7" ht="20.100000000000001" customHeight="1" thickBot="1" x14ac:dyDescent="0.25">
      <c r="A35" s="24" t="s">
        <v>13</v>
      </c>
      <c r="B35" s="42"/>
      <c r="C35" s="42"/>
      <c r="D35" s="52">
        <f>+D31+D33</f>
        <v>0</v>
      </c>
      <c r="E35" s="43" t="s">
        <v>10</v>
      </c>
      <c r="F35" s="34"/>
      <c r="G35" s="33"/>
    </row>
    <row r="36" spans="1:7" ht="20.100000000000001" customHeight="1" thickTop="1" x14ac:dyDescent="0.2">
      <c r="A36" s="26"/>
      <c r="B36" s="42"/>
      <c r="C36" s="42"/>
      <c r="D36" s="50"/>
      <c r="E36" s="34" t="s">
        <v>7</v>
      </c>
      <c r="F36" s="34"/>
      <c r="G36" s="33"/>
    </row>
    <row r="37" spans="1:7" ht="17.100000000000001" customHeight="1" thickBot="1" x14ac:dyDescent="0.25">
      <c r="A37" s="24" t="s">
        <v>51</v>
      </c>
      <c r="B37" s="42"/>
      <c r="C37" s="29"/>
      <c r="D37" s="53" t="e">
        <f>D27/D35</f>
        <v>#DIV/0!</v>
      </c>
      <c r="E37" s="43" t="s">
        <v>12</v>
      </c>
      <c r="F37" s="34"/>
      <c r="G37" s="33"/>
    </row>
    <row r="38" spans="1:7" ht="20.100000000000001" customHeight="1" thickTop="1" x14ac:dyDescent="0.2">
      <c r="A38" s="26"/>
      <c r="B38" s="42"/>
      <c r="C38" s="42"/>
      <c r="D38" s="42"/>
      <c r="E38" s="34"/>
      <c r="F38" s="34"/>
      <c r="G38" s="33"/>
    </row>
    <row r="39" spans="1:7" ht="20.100000000000001" customHeight="1" thickBot="1" x14ac:dyDescent="0.25">
      <c r="A39" s="24" t="s">
        <v>16</v>
      </c>
      <c r="B39" s="54"/>
      <c r="C39" s="54"/>
      <c r="D39" s="52">
        <f>+D35</f>
        <v>0</v>
      </c>
      <c r="E39" s="43" t="s">
        <v>14</v>
      </c>
      <c r="F39" s="34"/>
      <c r="G39" s="33"/>
    </row>
    <row r="40" spans="1:7" ht="20.100000000000001" customHeight="1" thickTop="1" thickBot="1" x14ac:dyDescent="0.25">
      <c r="A40" s="24" t="s">
        <v>17</v>
      </c>
      <c r="B40" s="55">
        <f>-B32</f>
        <v>0</v>
      </c>
      <c r="C40" s="54"/>
      <c r="D40" s="51"/>
      <c r="E40" s="34"/>
      <c r="F40" s="34"/>
      <c r="G40" s="33"/>
    </row>
    <row r="41" spans="1:7" ht="20.100000000000001" customHeight="1" thickTop="1" thickBot="1" x14ac:dyDescent="0.25">
      <c r="A41" s="24" t="s">
        <v>18</v>
      </c>
      <c r="B41" s="55">
        <f>-B33</f>
        <v>0</v>
      </c>
      <c r="C41" s="54"/>
      <c r="D41" s="52">
        <f>+B40+B41</f>
        <v>0</v>
      </c>
      <c r="E41" s="32" t="s">
        <v>98</v>
      </c>
      <c r="F41" s="34"/>
      <c r="G41" s="33"/>
    </row>
    <row r="42" spans="1:7" ht="20.100000000000001" customHeight="1" thickTop="1" x14ac:dyDescent="0.2">
      <c r="A42" s="33"/>
      <c r="B42" s="54"/>
      <c r="C42" s="54"/>
      <c r="D42" s="51"/>
      <c r="E42" s="34"/>
      <c r="F42" s="34"/>
      <c r="G42" s="33"/>
    </row>
    <row r="43" spans="1:7" ht="20.100000000000001" customHeight="1" thickBot="1" x14ac:dyDescent="0.25">
      <c r="A43" s="33" t="s">
        <v>70</v>
      </c>
      <c r="B43" s="54"/>
      <c r="C43" s="54"/>
      <c r="D43" s="52">
        <f>D39+D41</f>
        <v>0</v>
      </c>
      <c r="E43" s="43" t="s">
        <v>95</v>
      </c>
      <c r="F43" s="34"/>
      <c r="G43" s="33"/>
    </row>
    <row r="44" spans="1:7" ht="20.100000000000001" customHeight="1" thickTop="1" x14ac:dyDescent="0.2">
      <c r="A44" s="7"/>
      <c r="B44" s="42" t="s">
        <v>7</v>
      </c>
      <c r="C44" s="42"/>
      <c r="D44" s="42" t="s">
        <v>7</v>
      </c>
      <c r="E44" s="34" t="s">
        <v>7</v>
      </c>
      <c r="F44" s="34"/>
      <c r="G44" s="1"/>
    </row>
    <row r="45" spans="1:7" ht="20.100000000000001" customHeight="1" thickBot="1" x14ac:dyDescent="0.25">
      <c r="A45" s="33" t="s">
        <v>51</v>
      </c>
      <c r="B45" s="42" t="s">
        <v>7</v>
      </c>
      <c r="C45" s="42"/>
      <c r="D45" s="53" t="e">
        <f>+D37</f>
        <v>#DIV/0!</v>
      </c>
      <c r="E45" s="43" t="s">
        <v>12</v>
      </c>
      <c r="F45" s="34"/>
      <c r="G45" s="33"/>
    </row>
    <row r="46" spans="1:7" ht="20.100000000000001" customHeight="1" thickTop="1" x14ac:dyDescent="0.2">
      <c r="A46" s="1"/>
      <c r="B46" s="42"/>
      <c r="C46" s="42"/>
      <c r="D46" s="42"/>
      <c r="E46" s="34"/>
      <c r="F46" s="34"/>
      <c r="G46" s="33"/>
    </row>
    <row r="47" spans="1:7" ht="20.100000000000001" customHeight="1" thickBot="1" x14ac:dyDescent="0.25">
      <c r="A47" s="33" t="s">
        <v>36</v>
      </c>
      <c r="B47" s="42"/>
      <c r="C47" s="42"/>
      <c r="D47" s="52" t="e">
        <f>D45*D43</f>
        <v>#DIV/0!</v>
      </c>
      <c r="E47" s="43" t="s">
        <v>99</v>
      </c>
      <c r="F47" s="34"/>
      <c r="G47" s="1"/>
    </row>
    <row r="48" spans="1:7" ht="20.100000000000001" customHeight="1" thickTop="1" x14ac:dyDescent="0.2">
      <c r="A48" s="33"/>
      <c r="B48" s="42"/>
      <c r="C48" s="42"/>
      <c r="D48" s="51"/>
      <c r="E48" s="34"/>
      <c r="F48" s="34"/>
      <c r="G48" s="33"/>
    </row>
    <row r="49" spans="1:10" ht="20.100000000000001" customHeight="1" x14ac:dyDescent="0.2">
      <c r="A49" s="41" t="s">
        <v>20</v>
      </c>
      <c r="B49" s="42"/>
      <c r="C49" s="42"/>
      <c r="D49" s="51" t="s">
        <v>7</v>
      </c>
      <c r="E49" s="34" t="s">
        <v>7</v>
      </c>
      <c r="F49" s="33"/>
      <c r="G49" s="1"/>
    </row>
    <row r="50" spans="1:10" ht="20.100000000000001" customHeight="1" x14ac:dyDescent="0.2">
      <c r="A50" s="29" t="s">
        <v>100</v>
      </c>
      <c r="B50" s="42"/>
      <c r="C50" s="42"/>
      <c r="D50" s="49">
        <f>+D27</f>
        <v>0</v>
      </c>
      <c r="E50" s="43" t="s">
        <v>8</v>
      </c>
      <c r="F50" s="33"/>
      <c r="G50" s="1"/>
    </row>
    <row r="51" spans="1:10" ht="20.100000000000001" customHeight="1" thickBot="1" x14ac:dyDescent="0.25">
      <c r="A51" s="33" t="s">
        <v>22</v>
      </c>
      <c r="B51" s="42"/>
      <c r="C51" s="42"/>
      <c r="D51" s="52" t="e">
        <f>D45*D41</f>
        <v>#DIV/0!</v>
      </c>
      <c r="E51" s="43" t="s">
        <v>15</v>
      </c>
      <c r="F51" s="1"/>
      <c r="G51" s="1"/>
    </row>
    <row r="52" spans="1:10" ht="20.100000000000001" customHeight="1" thickTop="1" thickBot="1" x14ac:dyDescent="0.25">
      <c r="A52" s="33" t="s">
        <v>37</v>
      </c>
      <c r="B52" s="42"/>
      <c r="C52" s="42"/>
      <c r="D52" s="56" t="e">
        <f>D50+D51</f>
        <v>#DIV/0!</v>
      </c>
      <c r="E52" s="43" t="s">
        <v>19</v>
      </c>
      <c r="F52" s="1"/>
      <c r="G52" s="1"/>
    </row>
    <row r="53" spans="1:10" ht="20.100000000000001" customHeight="1" thickTop="1" x14ac:dyDescent="0.2">
      <c r="A53" s="33"/>
      <c r="B53" s="42"/>
      <c r="C53" s="42"/>
      <c r="D53" s="51"/>
      <c r="E53" s="43"/>
      <c r="F53" s="1"/>
      <c r="G53" s="1"/>
    </row>
    <row r="54" spans="1:10" ht="15.75" x14ac:dyDescent="0.25">
      <c r="A54" s="20" t="s">
        <v>52</v>
      </c>
      <c r="B54" s="17"/>
      <c r="C54" s="17"/>
      <c r="D54" s="18"/>
      <c r="E54" s="18"/>
      <c r="F54" s="18"/>
      <c r="G54" s="18"/>
      <c r="H54" s="18"/>
      <c r="I54" s="18"/>
      <c r="J54" s="18"/>
    </row>
    <row r="55" spans="1:10" ht="20.100000000000001" customHeight="1" x14ac:dyDescent="0.2">
      <c r="A55" s="91" t="s">
        <v>138</v>
      </c>
      <c r="B55" s="91"/>
      <c r="C55" s="91"/>
      <c r="D55" s="92"/>
      <c r="E55" s="92"/>
      <c r="F55" s="18"/>
      <c r="G55" s="18"/>
      <c r="H55" s="18"/>
      <c r="I55" s="18"/>
      <c r="J55" s="18"/>
    </row>
    <row r="56" spans="1:10" ht="20.100000000000001" customHeight="1" x14ac:dyDescent="0.2">
      <c r="A56" s="91" t="s">
        <v>53</v>
      </c>
      <c r="B56" s="92"/>
      <c r="C56" s="92"/>
      <c r="D56" s="92"/>
      <c r="E56" s="92"/>
      <c r="F56" s="18"/>
      <c r="G56" s="18"/>
      <c r="H56" s="18"/>
      <c r="I56" s="18"/>
      <c r="J56" s="18"/>
    </row>
    <row r="57" spans="1:10" ht="20.100000000000001" customHeight="1" x14ac:dyDescent="0.2">
      <c r="A57" s="91" t="s">
        <v>60</v>
      </c>
      <c r="B57" s="92"/>
      <c r="C57" s="92"/>
      <c r="D57" s="92"/>
      <c r="E57" s="92"/>
      <c r="F57" s="18"/>
      <c r="G57" s="18"/>
      <c r="H57" s="18"/>
      <c r="I57" s="18"/>
      <c r="J57" s="18"/>
    </row>
    <row r="58" spans="1:10" ht="20.100000000000001" customHeight="1" x14ac:dyDescent="0.2">
      <c r="A58" s="92" t="s">
        <v>78</v>
      </c>
      <c r="B58" s="92"/>
      <c r="C58" s="92"/>
      <c r="D58" s="92"/>
      <c r="E58" s="92"/>
      <c r="F58" s="18"/>
      <c r="G58" s="18"/>
      <c r="H58" s="18"/>
      <c r="I58" s="18"/>
      <c r="J58" s="18"/>
    </row>
    <row r="59" spans="1:10" ht="20.100000000000001" customHeight="1" x14ac:dyDescent="0.25">
      <c r="A59" s="92" t="s">
        <v>139</v>
      </c>
      <c r="B59" s="92"/>
      <c r="C59" s="92"/>
      <c r="D59" s="92"/>
      <c r="E59" s="92"/>
      <c r="F59" s="18"/>
      <c r="G59" s="18"/>
      <c r="H59" s="18"/>
      <c r="I59" s="18"/>
      <c r="J59" s="18"/>
    </row>
    <row r="60" spans="1:10" ht="20.100000000000001" customHeight="1" x14ac:dyDescent="0.2">
      <c r="A60" s="91" t="s">
        <v>79</v>
      </c>
      <c r="B60" s="92"/>
      <c r="C60" s="92"/>
      <c r="D60" s="92"/>
      <c r="E60" s="92"/>
      <c r="F60" s="18"/>
      <c r="G60" s="18"/>
      <c r="H60" s="18"/>
      <c r="I60" s="18"/>
      <c r="J60" s="18"/>
    </row>
    <row r="61" spans="1:10" ht="20.100000000000001" customHeight="1" x14ac:dyDescent="0.2">
      <c r="A61" s="93" t="s">
        <v>102</v>
      </c>
      <c r="B61" s="94"/>
      <c r="C61" s="94"/>
      <c r="D61" s="94"/>
      <c r="E61" s="94"/>
      <c r="F61" s="18"/>
      <c r="G61" s="18"/>
      <c r="H61" s="18"/>
      <c r="I61" s="18"/>
      <c r="J61" s="18"/>
    </row>
    <row r="62" spans="1:10" ht="20.100000000000001" customHeight="1" x14ac:dyDescent="0.2">
      <c r="A62" s="91"/>
      <c r="B62" s="92"/>
      <c r="C62" s="92"/>
      <c r="D62" s="92"/>
      <c r="E62" s="92"/>
      <c r="F62" s="18"/>
      <c r="G62" s="18"/>
      <c r="H62" s="18"/>
      <c r="I62" s="18"/>
      <c r="J62" s="18"/>
    </row>
    <row r="63" spans="1:10" ht="20.100000000000001" customHeight="1" x14ac:dyDescent="0.2">
      <c r="A63" s="91" t="s">
        <v>24</v>
      </c>
      <c r="B63" s="92"/>
      <c r="C63" s="92"/>
      <c r="D63" s="92"/>
      <c r="E63" s="92"/>
      <c r="F63" s="18"/>
      <c r="G63" s="18"/>
      <c r="H63" s="18"/>
      <c r="I63" s="18"/>
      <c r="J63" s="18"/>
    </row>
    <row r="64" spans="1:10" ht="20.100000000000001" customHeight="1" x14ac:dyDescent="0.2">
      <c r="A64" s="95" t="s">
        <v>25</v>
      </c>
      <c r="B64" s="92"/>
      <c r="C64" s="92"/>
      <c r="D64" s="92"/>
      <c r="E64" s="92"/>
      <c r="F64" s="18"/>
      <c r="G64" s="18"/>
      <c r="H64" s="18"/>
      <c r="I64" s="18"/>
      <c r="J64" s="18"/>
    </row>
    <row r="65" spans="1:10" ht="20.100000000000001" customHeight="1" x14ac:dyDescent="0.2">
      <c r="A65" s="91"/>
      <c r="B65" s="92"/>
      <c r="C65" s="92"/>
      <c r="D65" s="92"/>
      <c r="E65" s="92"/>
      <c r="F65" s="18"/>
      <c r="G65" s="18"/>
      <c r="H65" s="18"/>
      <c r="I65" s="18"/>
      <c r="J65" s="18"/>
    </row>
    <row r="66" spans="1:10" ht="20.100000000000001" customHeight="1" x14ac:dyDescent="0.2">
      <c r="A66" s="91" t="s">
        <v>26</v>
      </c>
      <c r="B66" s="92"/>
      <c r="C66" s="92"/>
      <c r="D66" s="92"/>
      <c r="E66" s="92"/>
      <c r="F66" s="18"/>
      <c r="G66" s="18"/>
      <c r="H66" s="18"/>
      <c r="I66" s="18"/>
      <c r="J66" s="18"/>
    </row>
    <row r="67" spans="1:10" ht="20.100000000000001" customHeight="1" x14ac:dyDescent="0.2">
      <c r="A67" s="91" t="s">
        <v>27</v>
      </c>
      <c r="B67" s="92"/>
      <c r="C67" s="92"/>
      <c r="D67" s="92"/>
      <c r="E67" s="92"/>
      <c r="F67" s="18"/>
      <c r="G67" s="18"/>
      <c r="H67" s="18"/>
      <c r="I67" s="18"/>
      <c r="J67" s="18"/>
    </row>
    <row r="68" spans="1:10" ht="20.100000000000001" customHeight="1" x14ac:dyDescent="0.2">
      <c r="A68" s="91" t="s">
        <v>54</v>
      </c>
      <c r="B68" s="92"/>
      <c r="C68" s="92"/>
      <c r="D68" s="92"/>
      <c r="E68" s="92"/>
      <c r="F68" s="18"/>
      <c r="G68" s="18"/>
      <c r="H68" s="18"/>
      <c r="I68" s="18"/>
      <c r="J68" s="18"/>
    </row>
    <row r="69" spans="1:10" ht="20.100000000000001" customHeight="1" x14ac:dyDescent="0.2">
      <c r="A69" s="91"/>
      <c r="B69" s="92"/>
      <c r="C69" s="92"/>
      <c r="D69" s="92"/>
      <c r="E69" s="92"/>
      <c r="F69" s="18"/>
      <c r="G69" s="18"/>
      <c r="H69" s="18"/>
      <c r="I69" s="18"/>
      <c r="J69" s="18"/>
    </row>
    <row r="70" spans="1:10" ht="20.100000000000001" customHeight="1" x14ac:dyDescent="0.2">
      <c r="A70" s="91" t="s">
        <v>140</v>
      </c>
      <c r="B70" s="92"/>
      <c r="C70" s="92"/>
      <c r="D70" s="92"/>
      <c r="E70" s="92"/>
      <c r="F70" s="18"/>
      <c r="G70" s="18"/>
      <c r="H70" s="18"/>
      <c r="I70" s="18"/>
      <c r="J70" s="18"/>
    </row>
    <row r="71" spans="1:10" ht="20.100000000000001" customHeight="1" x14ac:dyDescent="0.25">
      <c r="A71" s="91" t="s">
        <v>141</v>
      </c>
      <c r="B71" s="92"/>
      <c r="C71" s="92"/>
      <c r="D71" s="92"/>
      <c r="E71" s="92"/>
      <c r="F71" s="18"/>
      <c r="G71" s="18"/>
      <c r="H71" s="18"/>
      <c r="I71" s="18"/>
      <c r="J71" s="18"/>
    </row>
    <row r="72" spans="1:10" ht="20.100000000000001" customHeight="1" x14ac:dyDescent="0.2">
      <c r="A72" s="91"/>
      <c r="B72" s="92"/>
      <c r="C72" s="92"/>
      <c r="D72" s="92"/>
      <c r="E72" s="92"/>
      <c r="F72" s="18"/>
      <c r="G72" s="18"/>
      <c r="H72" s="18"/>
      <c r="I72" s="18"/>
      <c r="J72" s="18"/>
    </row>
    <row r="73" spans="1:10" ht="20.100000000000001" customHeight="1" x14ac:dyDescent="0.2">
      <c r="A73" s="96" t="s">
        <v>83</v>
      </c>
      <c r="B73" s="92"/>
      <c r="C73" s="92"/>
      <c r="D73" s="92"/>
      <c r="E73" s="92"/>
      <c r="F73" s="18"/>
      <c r="G73" s="18"/>
      <c r="H73" s="18"/>
      <c r="I73" s="18"/>
      <c r="J73" s="18"/>
    </row>
    <row r="74" spans="1:10" ht="20.100000000000001" customHeight="1" x14ac:dyDescent="0.2">
      <c r="A74" s="91" t="s">
        <v>103</v>
      </c>
      <c r="B74" s="92"/>
      <c r="C74" s="92"/>
      <c r="D74" s="92"/>
      <c r="E74" s="92"/>
      <c r="F74" s="18"/>
      <c r="G74" s="18"/>
      <c r="H74" s="18"/>
      <c r="I74" s="18"/>
      <c r="J74" s="18"/>
    </row>
    <row r="75" spans="1:10" ht="20.100000000000001" customHeight="1" x14ac:dyDescent="0.2">
      <c r="A75" s="91"/>
      <c r="B75" s="92"/>
      <c r="C75" s="92"/>
      <c r="D75" s="92"/>
      <c r="E75" s="92"/>
      <c r="F75" s="18"/>
      <c r="G75" s="18"/>
      <c r="H75" s="18"/>
      <c r="I75" s="18"/>
      <c r="J75" s="18"/>
    </row>
    <row r="76" spans="1:10" ht="20.100000000000001" customHeight="1" x14ac:dyDescent="0.2">
      <c r="A76" s="91" t="s">
        <v>104</v>
      </c>
      <c r="B76" s="92"/>
      <c r="C76" s="92"/>
      <c r="D76" s="92"/>
      <c r="E76" s="92"/>
      <c r="F76" s="18"/>
      <c r="G76" s="18"/>
      <c r="H76" s="18"/>
      <c r="I76" s="18"/>
      <c r="J76" s="18"/>
    </row>
    <row r="77" spans="1:10" ht="20.100000000000001" customHeight="1" x14ac:dyDescent="0.2">
      <c r="A77" s="91" t="s">
        <v>28</v>
      </c>
      <c r="B77" s="92"/>
      <c r="C77" s="92"/>
      <c r="D77" s="92"/>
      <c r="E77" s="92"/>
      <c r="F77" s="18"/>
      <c r="G77" s="18"/>
      <c r="H77" s="18"/>
      <c r="I77" s="18"/>
      <c r="J77" s="18"/>
    </row>
    <row r="78" spans="1:10" ht="20.100000000000001" customHeight="1" x14ac:dyDescent="0.2">
      <c r="A78" s="91" t="s">
        <v>29</v>
      </c>
      <c r="B78" s="92"/>
      <c r="C78" s="92"/>
      <c r="D78" s="92"/>
      <c r="E78" s="92"/>
      <c r="F78" s="18"/>
      <c r="G78" s="18"/>
      <c r="H78" s="18"/>
      <c r="I78" s="18"/>
      <c r="J78" s="18"/>
    </row>
    <row r="79" spans="1:10" ht="20.100000000000001" customHeight="1" x14ac:dyDescent="0.2">
      <c r="A79" s="91"/>
      <c r="B79" s="92"/>
      <c r="C79" s="92"/>
      <c r="D79" s="92"/>
      <c r="E79" s="92"/>
      <c r="F79" s="18"/>
      <c r="G79" s="18"/>
      <c r="H79" s="18"/>
      <c r="I79" s="18"/>
      <c r="J79" s="18"/>
    </row>
    <row r="80" spans="1:10" ht="20.100000000000001" customHeight="1" x14ac:dyDescent="0.2">
      <c r="A80" s="91" t="s">
        <v>105</v>
      </c>
      <c r="B80" s="92"/>
      <c r="C80" s="92"/>
      <c r="D80" s="92"/>
      <c r="E80" s="92"/>
      <c r="F80" s="18"/>
      <c r="G80" s="18"/>
      <c r="H80" s="18"/>
      <c r="I80" s="18"/>
      <c r="J80" s="18"/>
    </row>
    <row r="81" spans="1:10" ht="20.100000000000001" customHeight="1" x14ac:dyDescent="0.2">
      <c r="A81" s="91" t="s">
        <v>71</v>
      </c>
      <c r="B81" s="92"/>
      <c r="C81" s="92"/>
      <c r="D81" s="92"/>
      <c r="E81" s="92"/>
      <c r="F81" s="18"/>
      <c r="G81" s="18"/>
      <c r="H81" s="18"/>
      <c r="I81" s="18"/>
      <c r="J81" s="18"/>
    </row>
    <row r="82" spans="1:10" ht="20.100000000000001" customHeight="1" x14ac:dyDescent="0.2">
      <c r="A82" s="91"/>
      <c r="B82" s="92"/>
      <c r="C82" s="92"/>
      <c r="D82" s="92"/>
      <c r="E82" s="92"/>
      <c r="F82" s="18"/>
      <c r="G82" s="18"/>
      <c r="H82" s="18"/>
      <c r="I82" s="18"/>
      <c r="J82" s="18"/>
    </row>
    <row r="83" spans="1:10" ht="20.100000000000001" customHeight="1" x14ac:dyDescent="0.2">
      <c r="A83" s="91" t="s">
        <v>106</v>
      </c>
      <c r="B83" s="92"/>
      <c r="C83" s="92"/>
      <c r="D83" s="92"/>
      <c r="E83" s="92"/>
      <c r="F83" s="18"/>
      <c r="G83" s="18"/>
      <c r="H83" s="18"/>
      <c r="I83" s="18"/>
      <c r="J83" s="18"/>
    </row>
    <row r="84" spans="1:10" ht="20.100000000000001" customHeight="1" x14ac:dyDescent="0.2">
      <c r="A84" s="91"/>
      <c r="B84" s="92"/>
      <c r="C84" s="92"/>
      <c r="D84" s="92"/>
      <c r="E84" s="92"/>
      <c r="F84" s="18"/>
      <c r="G84" s="18"/>
      <c r="H84" s="18"/>
      <c r="I84" s="18"/>
      <c r="J84" s="18"/>
    </row>
    <row r="85" spans="1:10" ht="20.100000000000001" customHeight="1" x14ac:dyDescent="0.2">
      <c r="A85" s="91" t="s">
        <v>107</v>
      </c>
      <c r="B85" s="92"/>
      <c r="C85" s="92"/>
      <c r="D85" s="92"/>
      <c r="E85" s="92"/>
      <c r="F85" s="18"/>
      <c r="G85" s="18"/>
      <c r="H85" s="18"/>
      <c r="I85" s="18"/>
      <c r="J85" s="18"/>
    </row>
    <row r="86" spans="1:10" ht="20.100000000000001" customHeight="1" x14ac:dyDescent="0.2">
      <c r="A86" s="91" t="s">
        <v>30</v>
      </c>
      <c r="B86" s="92"/>
      <c r="C86" s="92"/>
      <c r="D86" s="92"/>
      <c r="E86" s="92"/>
      <c r="F86" s="18"/>
      <c r="G86" s="18"/>
      <c r="H86" s="18"/>
      <c r="I86" s="18"/>
      <c r="J86" s="18"/>
    </row>
    <row r="87" spans="1:10" ht="20.100000000000001" customHeight="1" x14ac:dyDescent="0.2">
      <c r="A87" s="91"/>
      <c r="B87" s="92"/>
      <c r="C87" s="92"/>
      <c r="D87" s="92"/>
      <c r="E87" s="92"/>
      <c r="F87" s="18"/>
      <c r="G87" s="18"/>
      <c r="H87" s="18"/>
      <c r="I87" s="18"/>
      <c r="J87" s="18"/>
    </row>
    <row r="88" spans="1:10" ht="20.100000000000001" customHeight="1" x14ac:dyDescent="0.2">
      <c r="A88" s="91" t="s">
        <v>108</v>
      </c>
      <c r="B88" s="92"/>
      <c r="C88" s="92"/>
      <c r="D88" s="92"/>
      <c r="E88" s="92"/>
      <c r="F88" s="18"/>
      <c r="G88" s="18"/>
      <c r="H88" s="18"/>
      <c r="I88" s="18"/>
      <c r="J88" s="18"/>
    </row>
    <row r="89" spans="1:10" ht="20.100000000000001" customHeight="1" x14ac:dyDescent="0.2">
      <c r="A89" s="91" t="s">
        <v>56</v>
      </c>
      <c r="B89" s="92"/>
      <c r="C89" s="92"/>
      <c r="D89" s="92"/>
      <c r="E89" s="92"/>
      <c r="F89" s="18"/>
      <c r="G89" s="18"/>
      <c r="H89" s="18"/>
      <c r="I89" s="18"/>
      <c r="J89" s="18"/>
    </row>
    <row r="90" spans="1:10" ht="20.100000000000001" customHeight="1" x14ac:dyDescent="0.2">
      <c r="A90" s="91"/>
      <c r="B90" s="92"/>
      <c r="C90" s="92"/>
      <c r="D90" s="92"/>
      <c r="E90" s="92"/>
      <c r="F90" s="18"/>
      <c r="G90" s="18"/>
      <c r="H90" s="18"/>
      <c r="I90" s="18"/>
      <c r="J90" s="18"/>
    </row>
    <row r="91" spans="1:10" ht="20.100000000000001" customHeight="1" x14ac:dyDescent="0.2">
      <c r="A91" s="91" t="s">
        <v>109</v>
      </c>
      <c r="B91" s="92"/>
      <c r="C91" s="92"/>
      <c r="D91" s="92"/>
      <c r="E91" s="92"/>
      <c r="F91" s="18"/>
      <c r="G91" s="18"/>
      <c r="H91" s="18"/>
      <c r="I91" s="18"/>
      <c r="J91" s="18"/>
    </row>
    <row r="92" spans="1:10" ht="20.100000000000001" customHeight="1" x14ac:dyDescent="0.2">
      <c r="A92" s="91" t="s">
        <v>110</v>
      </c>
      <c r="B92" s="92"/>
      <c r="C92" s="92"/>
      <c r="D92" s="92"/>
      <c r="E92" s="92"/>
      <c r="F92" s="18"/>
      <c r="G92" s="18"/>
      <c r="H92" s="18"/>
      <c r="I92" s="18"/>
      <c r="J92" s="18"/>
    </row>
    <row r="93" spans="1:10" ht="20.100000000000001" customHeight="1" x14ac:dyDescent="0.2">
      <c r="A93" s="91"/>
      <c r="B93" s="92"/>
      <c r="C93" s="92"/>
      <c r="D93" s="92"/>
      <c r="E93" s="92"/>
      <c r="F93" s="18"/>
      <c r="G93" s="18"/>
      <c r="H93" s="18"/>
      <c r="I93" s="18"/>
      <c r="J93" s="18"/>
    </row>
    <row r="94" spans="1:10" ht="20.100000000000001" customHeight="1" x14ac:dyDescent="0.2">
      <c r="A94" s="91" t="s">
        <v>111</v>
      </c>
      <c r="B94" s="92"/>
      <c r="C94" s="92"/>
      <c r="D94" s="92"/>
      <c r="E94" s="92"/>
      <c r="F94" s="18"/>
      <c r="G94" s="18"/>
      <c r="H94" s="18"/>
      <c r="I94" s="18"/>
      <c r="J94" s="18"/>
    </row>
    <row r="95" spans="1:10" ht="20.100000000000001" customHeight="1" x14ac:dyDescent="0.2">
      <c r="A95" s="91" t="s">
        <v>67</v>
      </c>
      <c r="B95" s="92"/>
      <c r="C95" s="92"/>
      <c r="D95" s="92"/>
      <c r="E95" s="92"/>
      <c r="F95" s="18"/>
      <c r="G95" s="18"/>
      <c r="H95" s="18"/>
      <c r="I95" s="18"/>
      <c r="J95" s="18"/>
    </row>
    <row r="96" spans="1:10" ht="20.100000000000001" customHeight="1" x14ac:dyDescent="0.2">
      <c r="A96" s="91" t="s">
        <v>73</v>
      </c>
      <c r="B96" s="92"/>
      <c r="C96" s="92"/>
      <c r="D96" s="92"/>
      <c r="E96" s="92"/>
      <c r="F96" s="18"/>
      <c r="G96" s="18"/>
      <c r="H96" s="18"/>
      <c r="I96" s="18"/>
      <c r="J96" s="18"/>
    </row>
    <row r="97" spans="1:10" ht="20.100000000000001" customHeight="1" x14ac:dyDescent="0.2">
      <c r="A97" s="91"/>
      <c r="B97" s="92"/>
      <c r="C97" s="92"/>
      <c r="D97" s="92"/>
      <c r="E97" s="92"/>
      <c r="F97" s="18"/>
      <c r="G97" s="18"/>
      <c r="H97" s="18"/>
      <c r="I97" s="18"/>
      <c r="J97" s="18"/>
    </row>
    <row r="98" spans="1:10" ht="20.100000000000001" customHeight="1" x14ac:dyDescent="0.2">
      <c r="A98" s="91" t="s">
        <v>112</v>
      </c>
      <c r="B98" s="92"/>
      <c r="C98" s="92"/>
      <c r="D98" s="92"/>
      <c r="E98" s="92"/>
      <c r="F98" s="18"/>
      <c r="G98" s="18"/>
      <c r="H98" s="18"/>
      <c r="I98" s="18"/>
      <c r="J98" s="18"/>
    </row>
    <row r="99" spans="1:10" ht="20.100000000000001" customHeight="1" x14ac:dyDescent="0.2">
      <c r="A99" s="91" t="s">
        <v>113</v>
      </c>
      <c r="B99" s="92"/>
      <c r="C99" s="92"/>
      <c r="D99" s="92"/>
      <c r="E99" s="92"/>
      <c r="F99" s="18"/>
      <c r="G99" s="18"/>
      <c r="H99" s="18"/>
      <c r="I99" s="18"/>
      <c r="J99" s="18"/>
    </row>
    <row r="100" spans="1:10" ht="20.100000000000001" customHeight="1" x14ac:dyDescent="0.2">
      <c r="A100" s="91"/>
      <c r="B100" s="92"/>
      <c r="C100" s="92"/>
      <c r="D100" s="92"/>
      <c r="E100" s="92"/>
      <c r="F100" s="18"/>
      <c r="G100" s="18"/>
      <c r="H100" s="18"/>
      <c r="I100" s="18"/>
      <c r="J100" s="18"/>
    </row>
    <row r="101" spans="1:10" ht="20.100000000000001" customHeight="1" x14ac:dyDescent="0.2">
      <c r="A101" s="91" t="s">
        <v>114</v>
      </c>
      <c r="B101" s="92"/>
      <c r="C101" s="92"/>
      <c r="D101" s="92"/>
      <c r="E101" s="92"/>
      <c r="F101" s="18"/>
      <c r="G101" s="18"/>
      <c r="H101" s="18"/>
      <c r="I101" s="18"/>
      <c r="J101" s="18"/>
    </row>
    <row r="102" spans="1:10" ht="15" x14ac:dyDescent="0.2">
      <c r="A102" s="91" t="s">
        <v>115</v>
      </c>
      <c r="B102" s="92"/>
      <c r="C102" s="92"/>
      <c r="D102" s="92"/>
      <c r="E102" s="92"/>
      <c r="F102" s="18"/>
      <c r="G102" s="18"/>
      <c r="H102" s="18"/>
      <c r="I102" s="18"/>
      <c r="J102" s="18"/>
    </row>
    <row r="103" spans="1:10" ht="15" x14ac:dyDescent="0.2">
      <c r="A103" s="91" t="s">
        <v>116</v>
      </c>
      <c r="B103" s="92"/>
      <c r="C103" s="92"/>
      <c r="D103" s="92"/>
      <c r="E103" s="92"/>
      <c r="F103" s="18"/>
      <c r="G103" s="18"/>
      <c r="H103" s="18"/>
      <c r="I103" s="18"/>
      <c r="J103" s="18"/>
    </row>
    <row r="104" spans="1:10" ht="15" x14ac:dyDescent="0.2">
      <c r="A104" s="91" t="s">
        <v>31</v>
      </c>
      <c r="B104" s="92"/>
      <c r="C104" s="92"/>
      <c r="D104" s="92"/>
      <c r="E104" s="92"/>
      <c r="F104" s="18"/>
      <c r="G104" s="18"/>
      <c r="H104" s="18"/>
      <c r="I104" s="18"/>
      <c r="J104" s="18"/>
    </row>
    <row r="105" spans="1:10" ht="15" x14ac:dyDescent="0.2">
      <c r="A105" s="91"/>
      <c r="B105" s="92"/>
      <c r="C105" s="92"/>
      <c r="D105" s="92"/>
      <c r="E105" s="92"/>
      <c r="F105" s="18"/>
      <c r="G105" s="18"/>
      <c r="H105" s="18"/>
      <c r="I105" s="18"/>
      <c r="J105" s="18"/>
    </row>
    <row r="106" spans="1:10" ht="15" x14ac:dyDescent="0.2">
      <c r="A106" s="91" t="s">
        <v>117</v>
      </c>
      <c r="B106" s="92"/>
      <c r="C106" s="92"/>
      <c r="D106" s="92"/>
      <c r="E106" s="92"/>
      <c r="F106" s="18"/>
      <c r="G106" s="18"/>
      <c r="H106" s="18"/>
      <c r="I106" s="18"/>
      <c r="J106" s="18"/>
    </row>
    <row r="107" spans="1:10" ht="15" x14ac:dyDescent="0.2">
      <c r="A107" s="91" t="s">
        <v>118</v>
      </c>
      <c r="B107" s="92"/>
      <c r="C107" s="92"/>
      <c r="D107" s="92"/>
      <c r="E107" s="92"/>
      <c r="F107" s="18"/>
      <c r="G107" s="18"/>
      <c r="H107" s="18"/>
      <c r="I107" s="18"/>
      <c r="J107" s="18"/>
    </row>
    <row r="108" spans="1:10" x14ac:dyDescent="0.2">
      <c r="A108" s="7"/>
    </row>
    <row r="109" spans="1:10" x14ac:dyDescent="0.2">
      <c r="A109" s="3"/>
    </row>
  </sheetData>
  <mergeCells count="4">
    <mergeCell ref="A5:E5"/>
    <mergeCell ref="A6:E6"/>
    <mergeCell ref="A11:B11"/>
    <mergeCell ref="A2:E2"/>
  </mergeCells>
  <printOptions horizontalCentered="1" verticalCentered="1"/>
  <pageMargins left="0.25" right="0.34" top="0.26" bottom="0.5" header="0.25" footer="0"/>
  <pageSetup scale="70" orientation="portrait" horizontalDpi="300" r:id="rId1"/>
  <headerFooter alignWithMargins="0"/>
  <rowBreaks count="1" manualBreakCount="1">
    <brk id="52" max="16383" man="1"/>
  </rowBreaks>
  <colBreaks count="1" manualBreakCount="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4"/>
  <sheetViews>
    <sheetView workbookViewId="0">
      <selection activeCell="G12" sqref="G12"/>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21" t="s">
        <v>415</v>
      </c>
      <c r="B1" s="9"/>
      <c r="C1" s="9"/>
      <c r="D1" s="9"/>
      <c r="E1" s="9"/>
      <c r="F1" s="2"/>
      <c r="G1" s="33"/>
      <c r="H1" s="1"/>
      <c r="I1" s="1"/>
    </row>
    <row r="2" spans="1:9" ht="18" x14ac:dyDescent="0.25">
      <c r="A2" s="469" t="s">
        <v>146</v>
      </c>
      <c r="B2" s="469"/>
      <c r="C2" s="469"/>
      <c r="D2" s="469"/>
      <c r="E2" s="469"/>
      <c r="F2" s="2"/>
      <c r="G2" s="33"/>
      <c r="H2" s="1"/>
      <c r="I2" s="1"/>
    </row>
    <row r="3" spans="1:9" ht="9" customHeight="1" x14ac:dyDescent="0.25">
      <c r="A3" s="21"/>
      <c r="B3" s="9"/>
      <c r="C3" s="9"/>
      <c r="D3" s="9"/>
      <c r="E3" s="9"/>
      <c r="F3" s="2"/>
      <c r="G3" s="33"/>
      <c r="H3" s="1"/>
      <c r="I3" s="1"/>
    </row>
    <row r="4" spans="1:9" ht="18" customHeight="1" x14ac:dyDescent="0.25">
      <c r="A4" s="99" t="s">
        <v>86</v>
      </c>
      <c r="B4" s="10"/>
      <c r="C4" s="10"/>
      <c r="D4" s="9"/>
      <c r="E4" s="9"/>
      <c r="F4" s="34"/>
      <c r="G4" s="33"/>
      <c r="H4" s="1"/>
      <c r="I4" s="1"/>
    </row>
    <row r="5" spans="1:9" ht="21.6" customHeight="1" x14ac:dyDescent="0.25">
      <c r="A5" s="470" t="s">
        <v>131</v>
      </c>
      <c r="B5" s="470"/>
      <c r="C5" s="470"/>
      <c r="D5" s="470"/>
      <c r="E5" s="470"/>
      <c r="F5" s="34"/>
      <c r="G5" s="33"/>
      <c r="H5" s="1"/>
      <c r="I5" s="1"/>
    </row>
    <row r="6" spans="1:9" ht="29.45" customHeight="1" x14ac:dyDescent="0.35">
      <c r="A6" s="457" t="s">
        <v>57</v>
      </c>
      <c r="B6" s="457"/>
      <c r="C6" s="457"/>
      <c r="D6" s="457"/>
      <c r="E6" s="457"/>
      <c r="F6" s="34"/>
      <c r="G6" s="33"/>
      <c r="H6" s="1"/>
      <c r="I6" s="1"/>
    </row>
    <row r="7" spans="1:9" ht="17.25" customHeight="1" x14ac:dyDescent="0.25">
      <c r="A7" s="35" t="s">
        <v>38</v>
      </c>
      <c r="B7" s="10"/>
      <c r="C7" s="10"/>
      <c r="D7" s="9"/>
      <c r="E7" s="9"/>
      <c r="F7" s="34"/>
      <c r="G7" s="33"/>
      <c r="H7" s="1"/>
      <c r="I7" s="1"/>
    </row>
    <row r="8" spans="1:9" ht="17.25" customHeight="1" thickBot="1" x14ac:dyDescent="0.3">
      <c r="A8" s="23" t="s">
        <v>39</v>
      </c>
      <c r="B8" s="10"/>
      <c r="C8" s="10"/>
      <c r="D8" s="9"/>
      <c r="E8" s="9"/>
      <c r="F8" s="34"/>
      <c r="G8" s="33"/>
      <c r="H8" s="1"/>
      <c r="I8" s="1"/>
    </row>
    <row r="9" spans="1:9" ht="31.5" customHeight="1" thickBot="1" x14ac:dyDescent="0.3">
      <c r="A9" s="36" t="s">
        <v>88</v>
      </c>
      <c r="B9" s="37" t="s">
        <v>89</v>
      </c>
      <c r="C9" s="10"/>
      <c r="D9" s="9"/>
      <c r="E9" s="9"/>
      <c r="F9" s="34"/>
      <c r="G9" s="33"/>
      <c r="H9" s="1"/>
      <c r="I9" s="1"/>
    </row>
    <row r="10" spans="1:9" ht="31.5" customHeight="1" thickBot="1" x14ac:dyDescent="0.3">
      <c r="A10" s="86" t="s">
        <v>90</v>
      </c>
      <c r="B10" s="39" t="s">
        <v>91</v>
      </c>
      <c r="C10" s="10"/>
      <c r="D10" s="9"/>
      <c r="E10" s="9"/>
      <c r="F10" s="34"/>
      <c r="G10" s="33"/>
      <c r="H10" s="1"/>
      <c r="I10" s="1"/>
    </row>
    <row r="11" spans="1:9" ht="29.25" customHeight="1" x14ac:dyDescent="0.25">
      <c r="A11" s="468" t="s">
        <v>23</v>
      </c>
      <c r="B11" s="468"/>
      <c r="C11" s="10"/>
      <c r="D11" s="9"/>
      <c r="E11" s="9"/>
      <c r="F11" s="34"/>
      <c r="G11" s="33" t="s">
        <v>416</v>
      </c>
      <c r="H11" s="1"/>
      <c r="I11" s="1"/>
    </row>
    <row r="12" spans="1:9" ht="12.75" customHeight="1" x14ac:dyDescent="0.25">
      <c r="A12" s="23"/>
      <c r="B12" s="10"/>
      <c r="C12" s="10"/>
      <c r="D12" s="9"/>
      <c r="E12" s="9"/>
      <c r="F12" s="34"/>
      <c r="G12" s="33"/>
      <c r="H12" s="1"/>
      <c r="I12" s="1"/>
    </row>
    <row r="13" spans="1:9" x14ac:dyDescent="0.2">
      <c r="A13" s="14"/>
      <c r="B13" s="15"/>
      <c r="C13" s="15"/>
      <c r="D13" s="16"/>
      <c r="E13" s="1"/>
      <c r="F13" s="34"/>
      <c r="G13" s="33"/>
    </row>
    <row r="14" spans="1:9" ht="15.75" x14ac:dyDescent="0.25">
      <c r="A14" s="13" t="s">
        <v>0</v>
      </c>
      <c r="B14" s="15"/>
      <c r="C14" s="15"/>
      <c r="D14" s="16"/>
      <c r="E14" s="1"/>
      <c r="F14" s="34"/>
      <c r="G14" s="1"/>
    </row>
    <row r="15" spans="1:9" ht="15.75" x14ac:dyDescent="0.25">
      <c r="A15" s="13" t="s">
        <v>1</v>
      </c>
      <c r="B15" s="4"/>
      <c r="C15" s="4"/>
      <c r="D15" s="1"/>
      <c r="E15" s="34" t="s">
        <v>2</v>
      </c>
      <c r="F15" s="34"/>
      <c r="G15" s="33"/>
    </row>
    <row r="16" spans="1:9" x14ac:dyDescent="0.2">
      <c r="A16" s="7"/>
      <c r="B16" s="1"/>
      <c r="C16" s="1"/>
      <c r="D16" s="1"/>
      <c r="E16" s="40" t="s">
        <v>3</v>
      </c>
      <c r="F16" s="34"/>
    </row>
    <row r="17" spans="1:7" ht="20.100000000000001" customHeight="1" x14ac:dyDescent="0.2">
      <c r="A17" s="41" t="s">
        <v>50</v>
      </c>
      <c r="B17" s="1"/>
      <c r="C17" s="1"/>
      <c r="E17" s="1"/>
      <c r="F17" s="34"/>
      <c r="G17" s="1"/>
    </row>
    <row r="18" spans="1:7" ht="20.100000000000001" customHeight="1" thickBot="1" x14ac:dyDescent="0.25">
      <c r="A18" s="33" t="s">
        <v>81</v>
      </c>
      <c r="B18" s="42"/>
      <c r="C18" s="42"/>
      <c r="D18" s="136"/>
      <c r="E18" s="43" t="s">
        <v>4</v>
      </c>
      <c r="F18" s="34"/>
      <c r="G18" s="1"/>
    </row>
    <row r="19" spans="1:7" ht="20.100000000000001" customHeight="1" thickTop="1" x14ac:dyDescent="0.2">
      <c r="A19" s="6"/>
      <c r="B19" s="42"/>
      <c r="C19" s="42"/>
      <c r="D19" s="42"/>
      <c r="E19" s="34"/>
      <c r="F19" s="34"/>
    </row>
    <row r="20" spans="1:7" ht="20.100000000000001" customHeight="1" thickBot="1" x14ac:dyDescent="0.25">
      <c r="A20" s="24" t="s">
        <v>132</v>
      </c>
      <c r="B20" s="44">
        <f>+D18*0.0072</f>
        <v>0</v>
      </c>
      <c r="C20" s="42"/>
      <c r="D20" s="45">
        <f>+B20</f>
        <v>0</v>
      </c>
      <c r="E20" s="43" t="s">
        <v>5</v>
      </c>
      <c r="F20" s="34"/>
      <c r="G20" s="1"/>
    </row>
    <row r="21" spans="1:7" ht="20.100000000000001" customHeight="1" thickTop="1" x14ac:dyDescent="0.2">
      <c r="A21" s="6"/>
      <c r="B21" s="42"/>
      <c r="C21" s="42"/>
      <c r="D21" s="42"/>
      <c r="E21" s="34"/>
      <c r="F21" s="34"/>
      <c r="G21" s="1"/>
    </row>
    <row r="22" spans="1:7" ht="20.100000000000001" customHeight="1" x14ac:dyDescent="0.2">
      <c r="A22" s="24" t="s">
        <v>41</v>
      </c>
      <c r="B22" s="46"/>
      <c r="C22" s="46"/>
      <c r="D22" s="42"/>
      <c r="E22" s="1"/>
      <c r="F22" s="34"/>
      <c r="G22" s="33"/>
    </row>
    <row r="23" spans="1:7" ht="20.100000000000001" customHeight="1" thickBot="1" x14ac:dyDescent="0.25">
      <c r="A23" s="24" t="s">
        <v>77</v>
      </c>
      <c r="B23" s="137"/>
      <c r="C23" s="42"/>
      <c r="D23" s="47">
        <f>+B23</f>
        <v>0</v>
      </c>
      <c r="E23" s="43" t="s">
        <v>6</v>
      </c>
      <c r="F23" s="34"/>
      <c r="G23" s="33"/>
    </row>
    <row r="24" spans="1:7" ht="20.100000000000001" customHeight="1" thickTop="1" x14ac:dyDescent="0.2">
      <c r="A24" s="25"/>
      <c r="B24" s="42"/>
      <c r="C24" s="42"/>
      <c r="D24" s="42"/>
      <c r="E24" s="34"/>
      <c r="F24" s="34"/>
      <c r="G24" s="33"/>
    </row>
    <row r="25" spans="1:7" ht="20.100000000000001" customHeight="1" thickBot="1" x14ac:dyDescent="0.25">
      <c r="A25" s="29" t="s">
        <v>93</v>
      </c>
      <c r="B25" s="42"/>
      <c r="C25" s="42"/>
      <c r="D25" s="45">
        <f>+D18+D20+D23</f>
        <v>0</v>
      </c>
      <c r="E25" s="43" t="s">
        <v>8</v>
      </c>
      <c r="F25" s="34"/>
      <c r="G25" s="33"/>
    </row>
    <row r="26" spans="1:7" ht="24" customHeight="1" thickTop="1" x14ac:dyDescent="0.2">
      <c r="A26" s="41" t="s">
        <v>11</v>
      </c>
      <c r="B26" s="42"/>
      <c r="C26" s="42"/>
      <c r="D26" s="42" t="s">
        <v>7</v>
      </c>
      <c r="E26" s="34" t="s">
        <v>7</v>
      </c>
      <c r="F26" s="34"/>
      <c r="G26" s="33"/>
    </row>
    <row r="27" spans="1:7" ht="24" customHeight="1" thickBot="1" x14ac:dyDescent="0.25">
      <c r="A27" s="33" t="s">
        <v>59</v>
      </c>
      <c r="B27" s="42"/>
      <c r="C27" s="42"/>
      <c r="D27" s="138"/>
      <c r="E27" s="43" t="s">
        <v>9</v>
      </c>
      <c r="F27" s="34"/>
      <c r="G27" s="1"/>
    </row>
    <row r="28" spans="1:7" ht="24" customHeight="1" thickTop="1" thickBot="1" x14ac:dyDescent="0.25">
      <c r="A28" s="33" t="s">
        <v>75</v>
      </c>
      <c r="B28" s="137"/>
      <c r="C28" s="42"/>
      <c r="D28" s="48"/>
      <c r="E28" s="34" t="s">
        <v>94</v>
      </c>
      <c r="F28" s="34"/>
      <c r="G28" s="1"/>
    </row>
    <row r="29" spans="1:7" ht="24" customHeight="1" thickTop="1" thickBot="1" x14ac:dyDescent="0.25">
      <c r="A29" s="33" t="s">
        <v>69</v>
      </c>
      <c r="B29" s="42"/>
      <c r="C29" s="42"/>
      <c r="D29" s="49">
        <f>+D27+B28</f>
        <v>0</v>
      </c>
      <c r="E29" s="43" t="s">
        <v>95</v>
      </c>
      <c r="F29" s="34"/>
      <c r="G29" s="1"/>
    </row>
    <row r="30" spans="1:7" ht="20.100000000000001" customHeight="1" thickTop="1" thickBot="1" x14ac:dyDescent="0.25">
      <c r="A30" s="24" t="s">
        <v>76</v>
      </c>
      <c r="B30" s="137"/>
      <c r="C30" s="42"/>
      <c r="D30" s="48" t="s">
        <v>7</v>
      </c>
      <c r="E30" s="43" t="s">
        <v>96</v>
      </c>
      <c r="F30" s="34"/>
      <c r="G30" s="33"/>
    </row>
    <row r="31" spans="1:7" ht="20.100000000000001" customHeight="1" thickTop="1" thickBot="1" x14ac:dyDescent="0.25">
      <c r="A31" s="24" t="s">
        <v>74</v>
      </c>
      <c r="B31" s="137"/>
      <c r="C31" s="42"/>
      <c r="D31" s="45">
        <f>+B30+B31</f>
        <v>0</v>
      </c>
      <c r="E31" s="43" t="s">
        <v>97</v>
      </c>
      <c r="F31" s="34"/>
      <c r="G31" s="1"/>
    </row>
    <row r="32" spans="1:7" ht="20.100000000000001" customHeight="1" thickTop="1" x14ac:dyDescent="0.2">
      <c r="A32" s="26"/>
      <c r="B32" s="50"/>
      <c r="C32" s="42"/>
      <c r="D32" s="51"/>
      <c r="E32" s="34"/>
      <c r="F32" s="34"/>
      <c r="G32" s="33"/>
    </row>
    <row r="33" spans="1:7" ht="20.100000000000001" customHeight="1" thickBot="1" x14ac:dyDescent="0.25">
      <c r="A33" s="24" t="s">
        <v>13</v>
      </c>
      <c r="B33" s="42"/>
      <c r="C33" s="42"/>
      <c r="D33" s="52">
        <f>+D29+D31</f>
        <v>0</v>
      </c>
      <c r="E33" s="43" t="s">
        <v>10</v>
      </c>
      <c r="F33" s="34"/>
      <c r="G33" s="33"/>
    </row>
    <row r="34" spans="1:7" ht="20.100000000000001" customHeight="1" thickTop="1" x14ac:dyDescent="0.2">
      <c r="A34" s="26"/>
      <c r="B34" s="42"/>
      <c r="C34" s="42"/>
      <c r="D34" s="50"/>
      <c r="E34" s="34" t="s">
        <v>7</v>
      </c>
      <c r="F34" s="34"/>
      <c r="G34" s="33"/>
    </row>
    <row r="35" spans="1:7" ht="17.100000000000001" customHeight="1" thickBot="1" x14ac:dyDescent="0.25">
      <c r="A35" s="24" t="s">
        <v>51</v>
      </c>
      <c r="B35" s="42"/>
      <c r="C35" s="29"/>
      <c r="D35" s="53" t="e">
        <f>D25/D33</f>
        <v>#DIV/0!</v>
      </c>
      <c r="E35" s="43" t="s">
        <v>12</v>
      </c>
      <c r="F35" s="34"/>
      <c r="G35" s="33"/>
    </row>
    <row r="36" spans="1:7" ht="20.100000000000001" customHeight="1" thickTop="1" x14ac:dyDescent="0.2">
      <c r="A36" s="26"/>
      <c r="B36" s="42"/>
      <c r="C36" s="42"/>
      <c r="D36" s="42"/>
      <c r="E36" s="34"/>
      <c r="F36" s="34"/>
      <c r="G36" s="33"/>
    </row>
    <row r="37" spans="1:7" ht="20.100000000000001" customHeight="1" thickBot="1" x14ac:dyDescent="0.25">
      <c r="A37" s="24" t="s">
        <v>16</v>
      </c>
      <c r="B37" s="54"/>
      <c r="C37" s="54"/>
      <c r="D37" s="52">
        <f>+D33</f>
        <v>0</v>
      </c>
      <c r="E37" s="43" t="s">
        <v>14</v>
      </c>
      <c r="F37" s="34"/>
      <c r="G37" s="33"/>
    </row>
    <row r="38" spans="1:7" ht="20.100000000000001" customHeight="1" thickTop="1" thickBot="1" x14ac:dyDescent="0.25">
      <c r="A38" s="24" t="s">
        <v>17</v>
      </c>
      <c r="B38" s="55">
        <f>-B30</f>
        <v>0</v>
      </c>
      <c r="C38" s="54"/>
      <c r="D38" s="51"/>
      <c r="E38" s="34"/>
      <c r="F38" s="34"/>
      <c r="G38" s="33"/>
    </row>
    <row r="39" spans="1:7" ht="20.100000000000001" customHeight="1" thickTop="1" thickBot="1" x14ac:dyDescent="0.25">
      <c r="A39" s="24" t="s">
        <v>18</v>
      </c>
      <c r="B39" s="55">
        <f>-B31</f>
        <v>0</v>
      </c>
      <c r="C39" s="54"/>
      <c r="D39" s="52">
        <f>+B38+B39</f>
        <v>0</v>
      </c>
      <c r="E39" s="32" t="s">
        <v>98</v>
      </c>
      <c r="F39" s="34"/>
      <c r="G39" s="33"/>
    </row>
    <row r="40" spans="1:7" ht="20.100000000000001" customHeight="1" thickTop="1" x14ac:dyDescent="0.2">
      <c r="A40" s="33"/>
      <c r="B40" s="54"/>
      <c r="C40" s="54"/>
      <c r="D40" s="51"/>
      <c r="E40" s="34"/>
      <c r="F40" s="34"/>
      <c r="G40" s="33"/>
    </row>
    <row r="41" spans="1:7" ht="20.100000000000001" customHeight="1" thickBot="1" x14ac:dyDescent="0.25">
      <c r="A41" s="33" t="s">
        <v>70</v>
      </c>
      <c r="B41" s="54"/>
      <c r="C41" s="54"/>
      <c r="D41" s="52">
        <f>D37+D39</f>
        <v>0</v>
      </c>
      <c r="E41" s="43" t="s">
        <v>95</v>
      </c>
      <c r="F41" s="34"/>
      <c r="G41" s="33"/>
    </row>
    <row r="42" spans="1:7" ht="20.100000000000001" customHeight="1" thickTop="1" x14ac:dyDescent="0.2">
      <c r="A42" s="7"/>
      <c r="B42" s="42" t="s">
        <v>7</v>
      </c>
      <c r="C42" s="42"/>
      <c r="D42" s="42" t="s">
        <v>7</v>
      </c>
      <c r="E42" s="34" t="s">
        <v>7</v>
      </c>
      <c r="F42" s="34"/>
      <c r="G42" s="1"/>
    </row>
    <row r="43" spans="1:7" ht="20.100000000000001" customHeight="1" thickBot="1" x14ac:dyDescent="0.25">
      <c r="A43" s="33" t="s">
        <v>51</v>
      </c>
      <c r="B43" s="42" t="s">
        <v>7</v>
      </c>
      <c r="C43" s="42"/>
      <c r="D43" s="53" t="e">
        <f>+D35</f>
        <v>#DIV/0!</v>
      </c>
      <c r="E43" s="43" t="s">
        <v>12</v>
      </c>
      <c r="F43" s="34"/>
      <c r="G43" s="33"/>
    </row>
    <row r="44" spans="1:7" ht="20.100000000000001" customHeight="1" thickTop="1" x14ac:dyDescent="0.2">
      <c r="A44" s="1"/>
      <c r="B44" s="42"/>
      <c r="C44" s="42"/>
      <c r="D44" s="42"/>
      <c r="E44" s="34"/>
      <c r="F44" s="34"/>
      <c r="G44" s="33"/>
    </row>
    <row r="45" spans="1:7" ht="20.100000000000001" customHeight="1" thickBot="1" x14ac:dyDescent="0.25">
      <c r="A45" s="33" t="s">
        <v>36</v>
      </c>
      <c r="B45" s="42"/>
      <c r="C45" s="42"/>
      <c r="D45" s="52" t="e">
        <f>D43*D41</f>
        <v>#DIV/0!</v>
      </c>
      <c r="E45" s="43" t="s">
        <v>99</v>
      </c>
      <c r="F45" s="34"/>
      <c r="G45" s="1"/>
    </row>
    <row r="46" spans="1:7" ht="20.100000000000001" customHeight="1" thickTop="1" x14ac:dyDescent="0.2">
      <c r="A46" s="33"/>
      <c r="B46" s="42"/>
      <c r="C46" s="42"/>
      <c r="D46" s="51"/>
      <c r="E46" s="34"/>
      <c r="F46" s="34"/>
      <c r="G46" s="33"/>
    </row>
    <row r="47" spans="1:7" ht="20.100000000000001" customHeight="1" x14ac:dyDescent="0.2">
      <c r="A47" s="41" t="s">
        <v>20</v>
      </c>
      <c r="B47" s="42"/>
      <c r="C47" s="42"/>
      <c r="D47" s="51" t="s">
        <v>7</v>
      </c>
      <c r="E47" s="34" t="s">
        <v>7</v>
      </c>
      <c r="F47" s="33"/>
      <c r="G47" s="1"/>
    </row>
    <row r="48" spans="1:7" ht="20.100000000000001" customHeight="1" x14ac:dyDescent="0.2">
      <c r="A48" s="29" t="s">
        <v>100</v>
      </c>
      <c r="B48" s="42"/>
      <c r="C48" s="42"/>
      <c r="D48" s="49">
        <f>+D25</f>
        <v>0</v>
      </c>
      <c r="E48" s="43" t="s">
        <v>8</v>
      </c>
      <c r="F48" s="33"/>
      <c r="G48" s="1"/>
    </row>
    <row r="49" spans="1:10" ht="20.100000000000001" customHeight="1" thickBot="1" x14ac:dyDescent="0.25">
      <c r="A49" s="33" t="s">
        <v>22</v>
      </c>
      <c r="B49" s="42"/>
      <c r="C49" s="42"/>
      <c r="D49" s="52" t="e">
        <f>D43*D39</f>
        <v>#DIV/0!</v>
      </c>
      <c r="E49" s="43" t="s">
        <v>15</v>
      </c>
      <c r="F49" s="1"/>
      <c r="G49" s="1"/>
    </row>
    <row r="50" spans="1:10" ht="20.100000000000001" customHeight="1" thickTop="1" thickBot="1" x14ac:dyDescent="0.25">
      <c r="A50" s="33" t="s">
        <v>37</v>
      </c>
      <c r="B50" s="42"/>
      <c r="C50" s="42"/>
      <c r="D50" s="56" t="e">
        <f>D48+D49</f>
        <v>#DIV/0!</v>
      </c>
      <c r="E50" s="43" t="s">
        <v>19</v>
      </c>
      <c r="F50" s="1"/>
      <c r="G50" s="1"/>
    </row>
    <row r="51" spans="1:10" ht="20.100000000000001" customHeight="1" thickTop="1" x14ac:dyDescent="0.2">
      <c r="A51" s="33"/>
      <c r="B51" s="42"/>
      <c r="C51" s="42"/>
      <c r="D51" s="49"/>
      <c r="E51" s="43"/>
      <c r="F51" s="1"/>
      <c r="G51" s="1"/>
    </row>
    <row r="52" spans="1:10" ht="15.75" x14ac:dyDescent="0.25">
      <c r="A52" s="20" t="s">
        <v>52</v>
      </c>
      <c r="B52" s="17"/>
      <c r="C52" s="17"/>
      <c r="D52" s="18"/>
      <c r="E52" s="18"/>
      <c r="F52" s="18"/>
      <c r="G52" s="18"/>
      <c r="H52" s="18"/>
      <c r="I52" s="18"/>
      <c r="J52" s="18"/>
    </row>
    <row r="53" spans="1:10" ht="20.100000000000001" customHeight="1" x14ac:dyDescent="0.25">
      <c r="A53" s="11" t="s">
        <v>48</v>
      </c>
      <c r="B53" s="17"/>
      <c r="C53" s="17"/>
      <c r="D53" s="18"/>
      <c r="E53" s="18"/>
      <c r="F53" s="18"/>
      <c r="G53" s="18"/>
      <c r="H53" s="18"/>
      <c r="I53" s="18"/>
      <c r="J53" s="18"/>
    </row>
    <row r="54" spans="1:10" ht="20.100000000000001" customHeight="1" x14ac:dyDescent="0.25">
      <c r="A54" s="11" t="s">
        <v>53</v>
      </c>
      <c r="B54" s="18"/>
      <c r="C54" s="18"/>
      <c r="D54" s="18"/>
      <c r="E54" s="18"/>
      <c r="F54" s="18"/>
      <c r="G54" s="18"/>
      <c r="H54" s="18"/>
      <c r="I54" s="18"/>
      <c r="J54" s="18"/>
    </row>
    <row r="55" spans="1:10" ht="20.100000000000001" customHeight="1" x14ac:dyDescent="0.25">
      <c r="A55" s="11" t="s">
        <v>60</v>
      </c>
      <c r="B55" s="18"/>
      <c r="C55" s="18"/>
      <c r="D55" s="18"/>
      <c r="E55" s="18"/>
      <c r="F55" s="18"/>
      <c r="G55" s="18"/>
      <c r="H55" s="18"/>
      <c r="I55" s="18"/>
      <c r="J55" s="18"/>
    </row>
    <row r="56" spans="1:10" ht="20.100000000000001" customHeight="1" x14ac:dyDescent="0.25">
      <c r="A56" s="12" t="s">
        <v>78</v>
      </c>
      <c r="B56" s="18"/>
      <c r="C56" s="18"/>
      <c r="D56" s="18"/>
      <c r="E56" s="18"/>
      <c r="F56" s="18"/>
      <c r="G56" s="18"/>
      <c r="H56" s="18"/>
      <c r="I56" s="18"/>
      <c r="J56" s="18"/>
    </row>
    <row r="57" spans="1:10" ht="20.100000000000001" customHeight="1" x14ac:dyDescent="0.25">
      <c r="A57" s="31" t="s">
        <v>101</v>
      </c>
      <c r="B57" s="18"/>
      <c r="C57" s="18"/>
      <c r="D57" s="18"/>
      <c r="E57" s="18"/>
      <c r="F57" s="18"/>
      <c r="G57" s="18"/>
      <c r="H57" s="18"/>
      <c r="I57" s="18"/>
      <c r="J57" s="18"/>
    </row>
    <row r="58" spans="1:10" ht="20.100000000000001" customHeight="1" x14ac:dyDescent="0.25">
      <c r="A58" s="11" t="s">
        <v>79</v>
      </c>
      <c r="B58" s="18"/>
      <c r="C58" s="18"/>
      <c r="D58" s="18"/>
      <c r="E58" s="18"/>
      <c r="F58" s="18"/>
      <c r="G58" s="18"/>
      <c r="H58" s="18"/>
      <c r="I58" s="18"/>
      <c r="J58" s="18"/>
    </row>
    <row r="59" spans="1:10" ht="20.100000000000001" customHeight="1" x14ac:dyDescent="0.2">
      <c r="A59" s="58" t="s">
        <v>102</v>
      </c>
      <c r="B59" s="59"/>
      <c r="C59" s="59"/>
      <c r="D59" s="59"/>
      <c r="E59" s="59"/>
      <c r="F59" s="18"/>
      <c r="G59" s="18"/>
      <c r="H59" s="18"/>
      <c r="I59" s="18"/>
      <c r="J59" s="18"/>
    </row>
    <row r="60" spans="1:10" ht="20.100000000000001" customHeight="1" x14ac:dyDescent="0.25">
      <c r="A60" s="11"/>
      <c r="B60" s="18"/>
      <c r="C60" s="18"/>
      <c r="D60" s="18"/>
      <c r="E60" s="18"/>
      <c r="F60" s="18"/>
      <c r="G60" s="18"/>
      <c r="H60" s="18"/>
      <c r="I60" s="18"/>
      <c r="J60" s="18"/>
    </row>
    <row r="61" spans="1:10" ht="20.100000000000001" customHeight="1" x14ac:dyDescent="0.25">
      <c r="A61" s="11" t="s">
        <v>24</v>
      </c>
      <c r="B61" s="18"/>
      <c r="C61" s="18"/>
      <c r="D61" s="18"/>
      <c r="E61" s="18"/>
      <c r="F61" s="18"/>
      <c r="G61" s="18"/>
      <c r="H61" s="18"/>
      <c r="I61" s="18"/>
      <c r="J61" s="18"/>
    </row>
    <row r="62" spans="1:10" ht="20.100000000000001" customHeight="1" x14ac:dyDescent="0.25">
      <c r="A62" s="19" t="s">
        <v>25</v>
      </c>
      <c r="B62" s="18"/>
      <c r="C62" s="18"/>
      <c r="D62" s="18"/>
      <c r="E62" s="18"/>
      <c r="F62" s="18"/>
      <c r="G62" s="18"/>
      <c r="H62" s="18"/>
      <c r="I62" s="18"/>
      <c r="J62" s="18"/>
    </row>
    <row r="63" spans="1:10" ht="20.100000000000001" customHeight="1" x14ac:dyDescent="0.25">
      <c r="A63" s="11"/>
      <c r="B63" s="18"/>
      <c r="C63" s="18"/>
      <c r="D63" s="18"/>
      <c r="E63" s="18"/>
      <c r="F63" s="18"/>
      <c r="G63" s="18"/>
      <c r="H63" s="18"/>
      <c r="I63" s="18"/>
      <c r="J63" s="18"/>
    </row>
    <row r="64" spans="1:10" ht="20.100000000000001" customHeight="1" x14ac:dyDescent="0.25">
      <c r="A64" s="11" t="s">
        <v>26</v>
      </c>
      <c r="B64" s="18"/>
      <c r="C64" s="18"/>
      <c r="D64" s="18"/>
      <c r="E64" s="18"/>
      <c r="F64" s="18"/>
      <c r="G64" s="18"/>
      <c r="H64" s="18"/>
      <c r="I64" s="18"/>
      <c r="J64" s="18"/>
    </row>
    <row r="65" spans="1:10" ht="20.100000000000001" customHeight="1" x14ac:dyDescent="0.25">
      <c r="A65" s="11" t="s">
        <v>27</v>
      </c>
      <c r="B65" s="18"/>
      <c r="C65" s="18"/>
      <c r="D65" s="18"/>
      <c r="E65" s="18"/>
      <c r="F65" s="18"/>
      <c r="G65" s="18"/>
      <c r="H65" s="18"/>
      <c r="I65" s="18"/>
      <c r="J65" s="18"/>
    </row>
    <row r="66" spans="1:10" ht="20.100000000000001" customHeight="1" x14ac:dyDescent="0.25">
      <c r="A66" s="11" t="s">
        <v>54</v>
      </c>
      <c r="B66" s="18"/>
      <c r="C66" s="18"/>
      <c r="D66" s="18"/>
      <c r="E66" s="18"/>
      <c r="F66" s="18"/>
      <c r="G66" s="18"/>
      <c r="H66" s="18"/>
      <c r="I66" s="18"/>
      <c r="J66" s="18"/>
    </row>
    <row r="67" spans="1:10" ht="20.100000000000001" customHeight="1" x14ac:dyDescent="0.2">
      <c r="A67" s="17"/>
      <c r="B67" s="18"/>
      <c r="C67" s="18"/>
      <c r="D67" s="18"/>
      <c r="E67" s="18"/>
      <c r="F67" s="18"/>
      <c r="G67" s="18"/>
      <c r="H67" s="18"/>
      <c r="I67" s="18"/>
      <c r="J67" s="18"/>
    </row>
    <row r="68" spans="1:10" ht="20.100000000000001" customHeight="1" x14ac:dyDescent="0.25">
      <c r="A68" s="60" t="s">
        <v>83</v>
      </c>
      <c r="B68" s="18"/>
      <c r="C68" s="18"/>
      <c r="D68" s="18"/>
      <c r="E68" s="18"/>
      <c r="F68" s="18"/>
      <c r="G68" s="18"/>
      <c r="H68" s="18"/>
      <c r="I68" s="18"/>
      <c r="J68" s="18"/>
    </row>
    <row r="69" spans="1:10" ht="20.100000000000001" customHeight="1" x14ac:dyDescent="0.25">
      <c r="A69" s="11" t="s">
        <v>103</v>
      </c>
      <c r="B69" s="18"/>
      <c r="C69" s="18"/>
      <c r="D69" s="18"/>
      <c r="E69" s="18"/>
      <c r="F69" s="18"/>
      <c r="G69" s="18"/>
      <c r="H69" s="18"/>
      <c r="I69" s="18"/>
      <c r="J69" s="18"/>
    </row>
    <row r="70" spans="1:10" ht="20.100000000000001" customHeight="1" x14ac:dyDescent="0.2">
      <c r="A70" s="17"/>
      <c r="B70" s="18"/>
      <c r="C70" s="18"/>
      <c r="D70" s="18"/>
      <c r="E70" s="18"/>
      <c r="F70" s="18"/>
      <c r="G70" s="18"/>
      <c r="H70" s="18"/>
      <c r="I70" s="18"/>
      <c r="J70" s="18"/>
    </row>
    <row r="71" spans="1:10" ht="20.100000000000001" customHeight="1" x14ac:dyDescent="0.25">
      <c r="A71" s="11" t="s">
        <v>104</v>
      </c>
      <c r="B71" s="18"/>
      <c r="C71" s="18"/>
      <c r="D71" s="18"/>
      <c r="E71" s="18"/>
      <c r="F71" s="18"/>
      <c r="G71" s="18"/>
      <c r="H71" s="18"/>
      <c r="I71" s="18"/>
      <c r="J71" s="18"/>
    </row>
    <row r="72" spans="1:10" ht="20.100000000000001" customHeight="1" x14ac:dyDescent="0.25">
      <c r="A72" s="11" t="s">
        <v>28</v>
      </c>
      <c r="B72" s="18"/>
      <c r="C72" s="18"/>
      <c r="D72" s="18"/>
      <c r="E72" s="18"/>
      <c r="F72" s="18"/>
      <c r="G72" s="18"/>
      <c r="H72" s="18"/>
      <c r="I72" s="18"/>
      <c r="J72" s="18"/>
    </row>
    <row r="73" spans="1:10" ht="20.100000000000001" customHeight="1" x14ac:dyDescent="0.25">
      <c r="A73" s="11" t="s">
        <v>29</v>
      </c>
      <c r="B73" s="18"/>
      <c r="C73" s="18"/>
      <c r="D73" s="18"/>
      <c r="E73" s="18"/>
      <c r="F73" s="18"/>
      <c r="G73" s="18"/>
      <c r="H73" s="18"/>
      <c r="I73" s="18"/>
      <c r="J73" s="18"/>
    </row>
    <row r="74" spans="1:10" ht="20.100000000000001" customHeight="1" x14ac:dyDescent="0.25">
      <c r="A74" s="11"/>
      <c r="B74" s="18"/>
      <c r="C74" s="18"/>
      <c r="D74" s="18"/>
      <c r="E74" s="18"/>
      <c r="F74" s="18"/>
      <c r="G74" s="18"/>
      <c r="H74" s="18"/>
      <c r="I74" s="18"/>
      <c r="J74" s="18"/>
    </row>
    <row r="75" spans="1:10" ht="20.100000000000001" customHeight="1" x14ac:dyDescent="0.25">
      <c r="A75" s="11" t="s">
        <v>105</v>
      </c>
      <c r="B75" s="18"/>
      <c r="C75" s="18"/>
      <c r="D75" s="18"/>
      <c r="E75" s="18"/>
      <c r="F75" s="18"/>
      <c r="G75" s="18"/>
      <c r="H75" s="18"/>
      <c r="I75" s="18"/>
      <c r="J75" s="18"/>
    </row>
    <row r="76" spans="1:10" ht="20.100000000000001" customHeight="1" x14ac:dyDescent="0.25">
      <c r="A76" s="11" t="s">
        <v>71</v>
      </c>
      <c r="B76" s="18"/>
      <c r="C76" s="18"/>
      <c r="D76" s="18"/>
      <c r="E76" s="18"/>
      <c r="F76" s="18"/>
      <c r="G76" s="18"/>
      <c r="H76" s="18"/>
      <c r="I76" s="18"/>
      <c r="J76" s="18"/>
    </row>
    <row r="77" spans="1:10" ht="20.100000000000001" customHeight="1" x14ac:dyDescent="0.25">
      <c r="A77" s="11"/>
      <c r="B77" s="18"/>
      <c r="C77" s="18"/>
      <c r="D77" s="18"/>
      <c r="E77" s="18"/>
      <c r="F77" s="18"/>
      <c r="G77" s="18"/>
      <c r="H77" s="18"/>
      <c r="I77" s="18"/>
      <c r="J77" s="18"/>
    </row>
    <row r="78" spans="1:10" ht="20.100000000000001" customHeight="1" x14ac:dyDescent="0.25">
      <c r="A78" s="11" t="s">
        <v>106</v>
      </c>
      <c r="B78" s="18"/>
      <c r="C78" s="18"/>
      <c r="D78" s="18"/>
      <c r="E78" s="18"/>
      <c r="F78" s="18"/>
      <c r="G78" s="18"/>
      <c r="H78" s="18"/>
      <c r="I78" s="18"/>
      <c r="J78" s="18"/>
    </row>
    <row r="79" spans="1:10" ht="20.100000000000001" customHeight="1" x14ac:dyDescent="0.25">
      <c r="A79" s="11"/>
      <c r="B79" s="18"/>
      <c r="C79" s="18"/>
      <c r="D79" s="18"/>
      <c r="E79" s="18"/>
      <c r="F79" s="18"/>
      <c r="G79" s="18"/>
      <c r="H79" s="18"/>
      <c r="I79" s="18"/>
      <c r="J79" s="18"/>
    </row>
    <row r="80" spans="1:10" ht="20.100000000000001" customHeight="1" x14ac:dyDescent="0.25">
      <c r="A80" s="11" t="s">
        <v>107</v>
      </c>
      <c r="B80" s="18"/>
      <c r="C80" s="18"/>
      <c r="D80" s="18"/>
      <c r="E80" s="18"/>
      <c r="F80" s="18"/>
      <c r="G80" s="18"/>
      <c r="H80" s="18"/>
      <c r="I80" s="18"/>
      <c r="J80" s="18"/>
    </row>
    <row r="81" spans="1:10" ht="20.100000000000001" customHeight="1" x14ac:dyDescent="0.25">
      <c r="A81" s="11" t="s">
        <v>30</v>
      </c>
      <c r="B81" s="18"/>
      <c r="C81" s="18"/>
      <c r="D81" s="18"/>
      <c r="E81" s="18"/>
      <c r="F81" s="18"/>
      <c r="G81" s="18"/>
      <c r="H81" s="18"/>
      <c r="I81" s="18"/>
      <c r="J81" s="18"/>
    </row>
    <row r="82" spans="1:10" ht="20.100000000000001" customHeight="1" x14ac:dyDescent="0.25">
      <c r="A82" s="11"/>
      <c r="B82" s="18"/>
      <c r="C82" s="18"/>
      <c r="D82" s="18"/>
      <c r="E82" s="18"/>
      <c r="F82" s="18"/>
      <c r="G82" s="18"/>
      <c r="H82" s="18"/>
      <c r="I82" s="18"/>
      <c r="J82" s="18"/>
    </row>
    <row r="83" spans="1:10" ht="20.100000000000001" customHeight="1" x14ac:dyDescent="0.25">
      <c r="A83" s="11" t="s">
        <v>108</v>
      </c>
      <c r="B83" s="18"/>
      <c r="C83" s="18"/>
      <c r="D83" s="18"/>
      <c r="E83" s="18"/>
      <c r="F83" s="18"/>
      <c r="G83" s="18"/>
      <c r="H83" s="18"/>
      <c r="I83" s="18"/>
      <c r="J83" s="18"/>
    </row>
    <row r="84" spans="1:10" ht="20.100000000000001" customHeight="1" x14ac:dyDescent="0.25">
      <c r="A84" s="11" t="s">
        <v>56</v>
      </c>
      <c r="B84" s="18"/>
      <c r="C84" s="18"/>
      <c r="D84" s="18"/>
      <c r="E84" s="18"/>
      <c r="F84" s="18"/>
      <c r="G84" s="18"/>
      <c r="H84" s="18"/>
      <c r="I84" s="18"/>
      <c r="J84" s="18"/>
    </row>
    <row r="85" spans="1:10" ht="20.100000000000001" customHeight="1" x14ac:dyDescent="0.25">
      <c r="A85" s="11"/>
      <c r="B85" s="18"/>
      <c r="C85" s="18"/>
      <c r="D85" s="18"/>
      <c r="E85" s="18"/>
      <c r="F85" s="18"/>
      <c r="G85" s="18"/>
      <c r="H85" s="18"/>
      <c r="I85" s="18"/>
      <c r="J85" s="18"/>
    </row>
    <row r="86" spans="1:10" ht="20.100000000000001" customHeight="1" x14ac:dyDescent="0.25">
      <c r="A86" s="30" t="s">
        <v>109</v>
      </c>
      <c r="B86" s="18"/>
      <c r="C86" s="18"/>
      <c r="D86" s="18"/>
      <c r="E86" s="18"/>
      <c r="F86" s="18"/>
      <c r="G86" s="18"/>
      <c r="H86" s="18"/>
      <c r="I86" s="18"/>
      <c r="J86" s="18"/>
    </row>
    <row r="87" spans="1:10" ht="20.100000000000001" customHeight="1" x14ac:dyDescent="0.25">
      <c r="A87" s="30" t="s">
        <v>110</v>
      </c>
      <c r="B87" s="18"/>
      <c r="C87" s="18"/>
      <c r="D87" s="18"/>
      <c r="E87" s="18"/>
      <c r="F87" s="18"/>
      <c r="G87" s="18"/>
      <c r="H87" s="18"/>
      <c r="I87" s="18"/>
      <c r="J87" s="18"/>
    </row>
    <row r="88" spans="1:10" ht="20.100000000000001" customHeight="1" x14ac:dyDescent="0.25">
      <c r="A88" s="11"/>
      <c r="B88" s="18"/>
      <c r="C88" s="18"/>
      <c r="D88" s="18"/>
      <c r="E88" s="18"/>
      <c r="F88" s="18"/>
      <c r="G88" s="18"/>
      <c r="H88" s="18"/>
      <c r="I88" s="18"/>
      <c r="J88" s="18"/>
    </row>
    <row r="89" spans="1:10" ht="20.100000000000001" customHeight="1" x14ac:dyDescent="0.25">
      <c r="A89" s="11" t="s">
        <v>111</v>
      </c>
      <c r="B89" s="18"/>
      <c r="C89" s="18"/>
      <c r="D89" s="18"/>
      <c r="E89" s="18"/>
      <c r="F89" s="18"/>
      <c r="G89" s="18"/>
      <c r="H89" s="18"/>
      <c r="I89" s="18"/>
      <c r="J89" s="18"/>
    </row>
    <row r="90" spans="1:10" ht="20.100000000000001" customHeight="1" x14ac:dyDescent="0.25">
      <c r="A90" s="11" t="s">
        <v>67</v>
      </c>
      <c r="B90" s="18"/>
      <c r="C90" s="18"/>
      <c r="D90" s="18"/>
      <c r="E90" s="18"/>
      <c r="F90" s="18"/>
      <c r="G90" s="18"/>
      <c r="H90" s="18"/>
      <c r="I90" s="18"/>
      <c r="J90" s="18"/>
    </row>
    <row r="91" spans="1:10" ht="20.100000000000001" customHeight="1" x14ac:dyDescent="0.25">
      <c r="A91" s="11" t="s">
        <v>73</v>
      </c>
      <c r="B91" s="18"/>
      <c r="C91" s="18"/>
      <c r="D91" s="18"/>
      <c r="E91" s="18"/>
      <c r="F91" s="18"/>
      <c r="G91" s="18"/>
      <c r="H91" s="18"/>
      <c r="I91" s="18"/>
      <c r="J91" s="18"/>
    </row>
    <row r="92" spans="1:10" ht="20.100000000000001" customHeight="1" x14ac:dyDescent="0.25">
      <c r="A92" s="11"/>
      <c r="B92" s="18"/>
      <c r="C92" s="18"/>
      <c r="D92" s="18"/>
      <c r="E92" s="18"/>
      <c r="F92" s="18"/>
      <c r="G92" s="18"/>
      <c r="H92" s="18"/>
      <c r="I92" s="18"/>
      <c r="J92" s="18"/>
    </row>
    <row r="93" spans="1:10" ht="20.100000000000001" customHeight="1" x14ac:dyDescent="0.25">
      <c r="A93" s="11" t="s">
        <v>112</v>
      </c>
      <c r="B93" s="18"/>
      <c r="C93" s="18"/>
      <c r="D93" s="18"/>
      <c r="E93" s="18"/>
      <c r="F93" s="18"/>
      <c r="G93" s="18"/>
      <c r="H93" s="18"/>
      <c r="I93" s="18"/>
      <c r="J93" s="18"/>
    </row>
    <row r="94" spans="1:10" ht="20.100000000000001" customHeight="1" x14ac:dyDescent="0.25">
      <c r="A94" s="11" t="s">
        <v>113</v>
      </c>
      <c r="B94" s="18"/>
      <c r="C94" s="18"/>
      <c r="D94" s="18"/>
      <c r="E94" s="18"/>
      <c r="F94" s="18"/>
      <c r="G94" s="18"/>
      <c r="H94" s="18"/>
      <c r="I94" s="18"/>
      <c r="J94" s="18"/>
    </row>
    <row r="95" spans="1:10" ht="20.100000000000001" customHeight="1" x14ac:dyDescent="0.25">
      <c r="A95" s="11"/>
      <c r="B95" s="18"/>
      <c r="C95" s="18"/>
      <c r="D95" s="18"/>
      <c r="E95" s="18"/>
      <c r="F95" s="18"/>
      <c r="G95" s="18"/>
      <c r="H95" s="18"/>
      <c r="I95" s="18"/>
      <c r="J95" s="18"/>
    </row>
    <row r="96" spans="1:10" ht="20.100000000000001" customHeight="1" x14ac:dyDescent="0.25">
      <c r="A96" s="30" t="s">
        <v>114</v>
      </c>
      <c r="B96" s="18"/>
      <c r="C96" s="18"/>
      <c r="D96" s="18"/>
      <c r="E96" s="18"/>
      <c r="F96" s="18"/>
      <c r="G96" s="18"/>
      <c r="H96" s="18"/>
      <c r="I96" s="18"/>
      <c r="J96" s="18"/>
    </row>
    <row r="97" spans="1:10" ht="15.75" x14ac:dyDescent="0.25">
      <c r="A97" s="30" t="s">
        <v>115</v>
      </c>
      <c r="B97" s="18"/>
      <c r="C97" s="18"/>
      <c r="D97" s="18"/>
      <c r="E97" s="18"/>
      <c r="F97" s="18"/>
      <c r="G97" s="18"/>
      <c r="H97" s="18"/>
      <c r="I97" s="18"/>
      <c r="J97" s="18"/>
    </row>
    <row r="98" spans="1:10" ht="15.75" x14ac:dyDescent="0.25">
      <c r="A98" s="30" t="s">
        <v>116</v>
      </c>
      <c r="B98" s="18"/>
      <c r="C98" s="18"/>
      <c r="D98" s="18"/>
      <c r="E98" s="18"/>
      <c r="F98" s="18"/>
      <c r="G98" s="18"/>
      <c r="H98" s="18"/>
      <c r="I98" s="18"/>
      <c r="J98" s="18"/>
    </row>
    <row r="99" spans="1:10" ht="15.75" x14ac:dyDescent="0.25">
      <c r="A99" s="11" t="s">
        <v>31</v>
      </c>
      <c r="B99" s="18"/>
      <c r="C99" s="18"/>
      <c r="D99" s="18"/>
      <c r="E99" s="18"/>
      <c r="F99" s="18"/>
      <c r="G99" s="18"/>
      <c r="H99" s="18"/>
      <c r="I99" s="18"/>
      <c r="J99" s="18"/>
    </row>
    <row r="100" spans="1:10" ht="15" x14ac:dyDescent="0.2">
      <c r="A100" s="17"/>
      <c r="B100" s="18"/>
      <c r="C100" s="18"/>
      <c r="D100" s="18"/>
      <c r="E100" s="18"/>
      <c r="F100" s="18"/>
      <c r="G100" s="18"/>
      <c r="H100" s="18"/>
      <c r="I100" s="18"/>
      <c r="J100" s="18"/>
    </row>
    <row r="101" spans="1:10" ht="15.75" x14ac:dyDescent="0.25">
      <c r="A101" s="30" t="s">
        <v>117</v>
      </c>
      <c r="B101" s="18"/>
      <c r="C101" s="18"/>
      <c r="D101" s="18"/>
      <c r="E101" s="18"/>
      <c r="F101" s="18"/>
      <c r="G101" s="18"/>
      <c r="H101" s="18"/>
      <c r="I101" s="18"/>
      <c r="J101" s="18"/>
    </row>
    <row r="102" spans="1:10" ht="15.75" x14ac:dyDescent="0.25">
      <c r="A102" s="30" t="s">
        <v>118</v>
      </c>
      <c r="B102" s="18"/>
      <c r="C102" s="18"/>
      <c r="D102" s="18"/>
      <c r="E102" s="18"/>
      <c r="F102" s="18"/>
      <c r="G102" s="18"/>
      <c r="H102" s="18"/>
      <c r="I102" s="18"/>
      <c r="J102" s="18"/>
    </row>
    <row r="103" spans="1:10" x14ac:dyDescent="0.2">
      <c r="A103" s="7"/>
    </row>
    <row r="104" spans="1:10" x14ac:dyDescent="0.2">
      <c r="A104" s="3"/>
    </row>
  </sheetData>
  <mergeCells count="4">
    <mergeCell ref="A5:E5"/>
    <mergeCell ref="A6:E6"/>
    <mergeCell ref="A11:B11"/>
    <mergeCell ref="A2:E2"/>
  </mergeCells>
  <printOptions horizontalCentered="1" verticalCentered="1"/>
  <pageMargins left="0.25" right="0.34" top="0.26" bottom="0.5" header="0.25" footer="0"/>
  <pageSetup scale="75" orientation="portrait" horizontalDpi="300" r:id="rId1"/>
  <headerFooter alignWithMargins="0"/>
  <colBreaks count="1" manualBreakCount="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8"/>
  <sheetViews>
    <sheetView workbookViewId="0">
      <selection activeCell="G9" sqref="G9"/>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21" t="s">
        <v>415</v>
      </c>
      <c r="B1" s="9"/>
      <c r="C1" s="9"/>
      <c r="D1" s="9"/>
      <c r="E1" s="9"/>
      <c r="F1" s="2"/>
      <c r="G1" s="33"/>
      <c r="H1" s="1"/>
      <c r="I1" s="1"/>
    </row>
    <row r="2" spans="1:9" ht="19.5" customHeight="1" x14ac:dyDescent="0.25">
      <c r="A2" s="21" t="s">
        <v>146</v>
      </c>
      <c r="B2" s="9"/>
      <c r="C2" s="9"/>
      <c r="D2" s="9"/>
      <c r="E2" s="9"/>
      <c r="F2" s="2"/>
      <c r="G2" s="33"/>
      <c r="H2" s="1"/>
      <c r="I2" s="1"/>
    </row>
    <row r="3" spans="1:9" ht="9" customHeight="1" x14ac:dyDescent="0.25">
      <c r="A3" s="21"/>
      <c r="B3" s="9"/>
      <c r="C3" s="9"/>
      <c r="D3" s="9"/>
      <c r="E3" s="9"/>
      <c r="F3" s="2"/>
      <c r="G3" s="33"/>
      <c r="H3" s="1"/>
      <c r="I3" s="1"/>
    </row>
    <row r="4" spans="1:9" ht="18" customHeight="1" x14ac:dyDescent="0.25">
      <c r="A4" s="99" t="s">
        <v>86</v>
      </c>
      <c r="B4" s="10"/>
      <c r="C4" s="10"/>
      <c r="D4" s="9"/>
      <c r="E4" s="9"/>
      <c r="F4" s="34"/>
      <c r="G4" s="33"/>
      <c r="H4" s="1"/>
      <c r="I4" s="1"/>
    </row>
    <row r="5" spans="1:9" ht="21.6" customHeight="1" x14ac:dyDescent="0.25">
      <c r="A5" s="470" t="s">
        <v>87</v>
      </c>
      <c r="B5" s="470"/>
      <c r="C5" s="470"/>
      <c r="D5" s="470"/>
      <c r="E5" s="470"/>
      <c r="F5" s="34"/>
      <c r="G5" s="33"/>
      <c r="H5" s="1"/>
      <c r="I5" s="1"/>
    </row>
    <row r="6" spans="1:9" ht="29.45" customHeight="1" x14ac:dyDescent="0.35">
      <c r="A6" s="457" t="s">
        <v>57</v>
      </c>
      <c r="B6" s="457"/>
      <c r="C6" s="457"/>
      <c r="D6" s="457"/>
      <c r="E6" s="457"/>
      <c r="F6" s="34"/>
      <c r="G6" s="33"/>
      <c r="H6" s="1"/>
      <c r="I6" s="1"/>
    </row>
    <row r="7" spans="1:9" ht="17.25" customHeight="1" x14ac:dyDescent="0.25">
      <c r="A7" s="35" t="s">
        <v>38</v>
      </c>
      <c r="B7" s="10"/>
      <c r="C7" s="10"/>
      <c r="D7" s="9"/>
      <c r="E7" s="9"/>
      <c r="F7" s="34"/>
      <c r="G7" s="33"/>
      <c r="H7" s="1"/>
      <c r="I7" s="1"/>
    </row>
    <row r="8" spans="1:9" ht="17.25" customHeight="1" thickBot="1" x14ac:dyDescent="0.3">
      <c r="A8" s="23" t="s">
        <v>39</v>
      </c>
      <c r="B8" s="10"/>
      <c r="C8" s="10"/>
      <c r="D8" s="9"/>
      <c r="E8" s="9"/>
      <c r="F8" s="34"/>
      <c r="G8" s="33"/>
      <c r="H8" s="1"/>
      <c r="I8" s="1"/>
    </row>
    <row r="9" spans="1:9" ht="31.5" customHeight="1" thickBot="1" x14ac:dyDescent="0.3">
      <c r="A9" s="36" t="s">
        <v>88</v>
      </c>
      <c r="B9" s="37" t="s">
        <v>89</v>
      </c>
      <c r="C9" s="10"/>
      <c r="D9" s="9"/>
      <c r="E9" s="9"/>
      <c r="F9" s="34"/>
      <c r="G9" s="33"/>
      <c r="H9" s="1"/>
      <c r="I9" s="1"/>
    </row>
    <row r="10" spans="1:9" ht="31.5" customHeight="1" thickBot="1" x14ac:dyDescent="0.3">
      <c r="A10" s="38" t="s">
        <v>90</v>
      </c>
      <c r="B10" s="39" t="s">
        <v>91</v>
      </c>
      <c r="C10" s="10"/>
      <c r="D10" s="9"/>
      <c r="E10" s="9"/>
      <c r="F10" s="34"/>
      <c r="G10" s="33"/>
      <c r="H10" s="1"/>
      <c r="I10" s="1"/>
    </row>
    <row r="11" spans="1:9" ht="29.25" customHeight="1" x14ac:dyDescent="0.25">
      <c r="A11" s="468" t="s">
        <v>23</v>
      </c>
      <c r="B11" s="468"/>
      <c r="C11" s="10"/>
      <c r="D11" s="9"/>
      <c r="E11" s="9"/>
      <c r="F11" s="34"/>
      <c r="G11" s="33"/>
      <c r="H11" s="1"/>
      <c r="I11" s="1"/>
    </row>
    <row r="12" spans="1:9" ht="12.75" customHeight="1" x14ac:dyDescent="0.25">
      <c r="A12" s="23"/>
      <c r="B12" s="10"/>
      <c r="C12" s="10"/>
      <c r="D12" s="9"/>
      <c r="E12" s="9"/>
      <c r="F12" s="34"/>
      <c r="G12" s="33"/>
      <c r="H12" s="1"/>
      <c r="I12" s="1"/>
    </row>
    <row r="13" spans="1:9" x14ac:dyDescent="0.2">
      <c r="A13" s="14"/>
      <c r="B13" s="15"/>
      <c r="C13" s="15"/>
      <c r="D13" s="16"/>
      <c r="E13" s="1"/>
      <c r="F13" s="34"/>
      <c r="G13" s="33"/>
    </row>
    <row r="14" spans="1:9" ht="15.75" x14ac:dyDescent="0.25">
      <c r="A14" s="13" t="s">
        <v>0</v>
      </c>
      <c r="B14" s="15"/>
      <c r="C14" s="15"/>
      <c r="D14" s="16"/>
      <c r="E14" s="1"/>
      <c r="F14" s="34"/>
      <c r="G14" s="1"/>
    </row>
    <row r="15" spans="1:9" ht="15.75" x14ac:dyDescent="0.25">
      <c r="A15" s="13" t="s">
        <v>1</v>
      </c>
      <c r="B15" s="4"/>
      <c r="C15" s="4"/>
      <c r="D15" s="1"/>
      <c r="E15" s="34" t="s">
        <v>2</v>
      </c>
      <c r="F15" s="34"/>
      <c r="G15" s="33"/>
    </row>
    <row r="16" spans="1:9" x14ac:dyDescent="0.2">
      <c r="A16" s="7"/>
      <c r="B16" s="1"/>
      <c r="C16" s="1"/>
      <c r="D16" s="1"/>
      <c r="E16" s="40" t="s">
        <v>3</v>
      </c>
      <c r="F16" s="34"/>
    </row>
    <row r="17" spans="1:7" ht="20.100000000000001" customHeight="1" x14ac:dyDescent="0.2">
      <c r="A17" s="41" t="s">
        <v>50</v>
      </c>
      <c r="B17" s="1"/>
      <c r="C17" s="1"/>
      <c r="E17" s="1"/>
      <c r="F17" s="34"/>
      <c r="G17" s="1"/>
    </row>
    <row r="18" spans="1:7" ht="20.100000000000001" customHeight="1" thickBot="1" x14ac:dyDescent="0.25">
      <c r="A18" s="33" t="s">
        <v>81</v>
      </c>
      <c r="B18" s="42"/>
      <c r="C18" s="42"/>
      <c r="D18" s="136"/>
      <c r="E18" s="43" t="s">
        <v>4</v>
      </c>
      <c r="F18" s="34"/>
      <c r="G18" s="1"/>
    </row>
    <row r="19" spans="1:7" ht="20.100000000000001" customHeight="1" thickTop="1" x14ac:dyDescent="0.2">
      <c r="A19" s="6"/>
      <c r="B19" s="42"/>
      <c r="C19" s="42"/>
      <c r="D19" s="42"/>
      <c r="E19" s="34"/>
      <c r="F19" s="34"/>
    </row>
    <row r="20" spans="1:7" ht="20.100000000000001" customHeight="1" thickBot="1" x14ac:dyDescent="0.25">
      <c r="A20" s="24" t="s">
        <v>92</v>
      </c>
      <c r="B20" s="44">
        <f>+D18*0.01142</f>
        <v>0</v>
      </c>
      <c r="C20" s="42"/>
      <c r="D20" s="45">
        <f>+B20</f>
        <v>0</v>
      </c>
      <c r="E20" s="43" t="s">
        <v>5</v>
      </c>
      <c r="F20" s="34"/>
      <c r="G20" s="1"/>
    </row>
    <row r="21" spans="1:7" ht="20.100000000000001" customHeight="1" thickTop="1" x14ac:dyDescent="0.2">
      <c r="A21" s="6"/>
      <c r="B21" s="42"/>
      <c r="C21" s="42"/>
      <c r="D21" s="42"/>
      <c r="E21" s="34"/>
      <c r="F21" s="34"/>
      <c r="G21" s="1"/>
    </row>
    <row r="22" spans="1:7" ht="20.100000000000001" customHeight="1" x14ac:dyDescent="0.2">
      <c r="A22" s="24" t="s">
        <v>41</v>
      </c>
      <c r="B22" s="46"/>
      <c r="C22" s="46"/>
      <c r="D22" s="42"/>
      <c r="E22" s="1"/>
      <c r="F22" s="34"/>
      <c r="G22" s="33"/>
    </row>
    <row r="23" spans="1:7" ht="20.100000000000001" customHeight="1" thickBot="1" x14ac:dyDescent="0.25">
      <c r="A23" s="24" t="s">
        <v>77</v>
      </c>
      <c r="B23" s="137"/>
      <c r="C23" s="42"/>
      <c r="D23" s="47">
        <f>+B23</f>
        <v>0</v>
      </c>
      <c r="E23" s="43" t="s">
        <v>6</v>
      </c>
      <c r="F23" s="34"/>
      <c r="G23" s="33"/>
    </row>
    <row r="24" spans="1:7" ht="20.100000000000001" customHeight="1" thickTop="1" x14ac:dyDescent="0.2">
      <c r="A24" s="25"/>
      <c r="B24" s="42"/>
      <c r="C24" s="42"/>
      <c r="D24" s="42"/>
      <c r="E24" s="34"/>
      <c r="F24" s="34"/>
      <c r="G24" s="33"/>
    </row>
    <row r="25" spans="1:7" ht="20.100000000000001" customHeight="1" thickBot="1" x14ac:dyDescent="0.25">
      <c r="A25" s="29" t="s">
        <v>93</v>
      </c>
      <c r="B25" s="42"/>
      <c r="C25" s="42"/>
      <c r="D25" s="45">
        <f>+D18+D20+D23</f>
        <v>0</v>
      </c>
      <c r="E25" s="43" t="s">
        <v>8</v>
      </c>
      <c r="F25" s="34"/>
      <c r="G25" s="33"/>
    </row>
    <row r="26" spans="1:7" ht="24" customHeight="1" thickTop="1" x14ac:dyDescent="0.2">
      <c r="A26" s="41" t="s">
        <v>11</v>
      </c>
      <c r="B26" s="42"/>
      <c r="C26" s="42"/>
      <c r="D26" s="42" t="s">
        <v>7</v>
      </c>
      <c r="E26" s="34" t="s">
        <v>7</v>
      </c>
      <c r="F26" s="34"/>
      <c r="G26" s="33"/>
    </row>
    <row r="27" spans="1:7" ht="24" customHeight="1" thickBot="1" x14ac:dyDescent="0.25">
      <c r="A27" s="33" t="s">
        <v>59</v>
      </c>
      <c r="B27" s="42"/>
      <c r="C27" s="42"/>
      <c r="D27" s="138"/>
      <c r="E27" s="43" t="s">
        <v>9</v>
      </c>
      <c r="F27" s="34"/>
      <c r="G27" s="1"/>
    </row>
    <row r="28" spans="1:7" ht="24" customHeight="1" thickTop="1" thickBot="1" x14ac:dyDescent="0.25">
      <c r="A28" s="33" t="s">
        <v>75</v>
      </c>
      <c r="B28" s="137"/>
      <c r="C28" s="42"/>
      <c r="D28" s="48"/>
      <c r="E28" s="34" t="s">
        <v>94</v>
      </c>
      <c r="F28" s="34"/>
      <c r="G28" s="1"/>
    </row>
    <row r="29" spans="1:7" ht="24" customHeight="1" thickTop="1" thickBot="1" x14ac:dyDescent="0.25">
      <c r="A29" s="33" t="s">
        <v>69</v>
      </c>
      <c r="B29" s="42"/>
      <c r="C29" s="42"/>
      <c r="D29" s="49">
        <f>+D27+B28</f>
        <v>0</v>
      </c>
      <c r="E29" s="43" t="s">
        <v>95</v>
      </c>
      <c r="F29" s="34"/>
      <c r="G29" s="1"/>
    </row>
    <row r="30" spans="1:7" ht="20.100000000000001" customHeight="1" thickTop="1" thickBot="1" x14ac:dyDescent="0.25">
      <c r="A30" s="24" t="s">
        <v>76</v>
      </c>
      <c r="B30" s="137"/>
      <c r="C30" s="42"/>
      <c r="D30" s="48" t="s">
        <v>7</v>
      </c>
      <c r="E30" s="43" t="s">
        <v>96</v>
      </c>
      <c r="F30" s="34"/>
      <c r="G30" s="33"/>
    </row>
    <row r="31" spans="1:7" ht="20.100000000000001" customHeight="1" thickTop="1" thickBot="1" x14ac:dyDescent="0.25">
      <c r="A31" s="24" t="s">
        <v>74</v>
      </c>
      <c r="B31" s="137"/>
      <c r="C31" s="42"/>
      <c r="D31" s="45">
        <f>+B30+B31</f>
        <v>0</v>
      </c>
      <c r="E31" s="43" t="s">
        <v>97</v>
      </c>
      <c r="F31" s="34"/>
      <c r="G31" s="1"/>
    </row>
    <row r="32" spans="1:7" ht="20.100000000000001" customHeight="1" thickTop="1" x14ac:dyDescent="0.2">
      <c r="A32" s="26"/>
      <c r="B32" s="50"/>
      <c r="C32" s="42"/>
      <c r="D32" s="51"/>
      <c r="E32" s="34"/>
      <c r="F32" s="34"/>
      <c r="G32" s="33"/>
    </row>
    <row r="33" spans="1:7" ht="20.100000000000001" customHeight="1" thickBot="1" x14ac:dyDescent="0.25">
      <c r="A33" s="24" t="s">
        <v>13</v>
      </c>
      <c r="B33" s="42"/>
      <c r="C33" s="42"/>
      <c r="D33" s="52">
        <f>+D29+D31</f>
        <v>0</v>
      </c>
      <c r="E33" s="43" t="s">
        <v>10</v>
      </c>
      <c r="F33" s="34"/>
      <c r="G33" s="33"/>
    </row>
    <row r="34" spans="1:7" ht="20.100000000000001" customHeight="1" thickTop="1" x14ac:dyDescent="0.2">
      <c r="A34" s="26"/>
      <c r="B34" s="42"/>
      <c r="C34" s="42"/>
      <c r="D34" s="50"/>
      <c r="E34" s="34" t="s">
        <v>7</v>
      </c>
      <c r="F34" s="34"/>
      <c r="G34" s="33"/>
    </row>
    <row r="35" spans="1:7" ht="17.100000000000001" customHeight="1" thickBot="1" x14ac:dyDescent="0.25">
      <c r="A35" s="24" t="s">
        <v>51</v>
      </c>
      <c r="B35" s="42"/>
      <c r="C35" s="29"/>
      <c r="D35" s="53" t="e">
        <f>D25/D33</f>
        <v>#DIV/0!</v>
      </c>
      <c r="E35" s="43" t="s">
        <v>12</v>
      </c>
      <c r="F35" s="34"/>
      <c r="G35" s="33"/>
    </row>
    <row r="36" spans="1:7" ht="20.100000000000001" customHeight="1" thickTop="1" x14ac:dyDescent="0.2">
      <c r="A36" s="26"/>
      <c r="B36" s="42"/>
      <c r="C36" s="42"/>
      <c r="D36" s="42"/>
      <c r="E36" s="34"/>
      <c r="F36" s="34"/>
      <c r="G36" s="33"/>
    </row>
    <row r="37" spans="1:7" ht="20.100000000000001" customHeight="1" thickBot="1" x14ac:dyDescent="0.25">
      <c r="A37" s="24" t="s">
        <v>16</v>
      </c>
      <c r="B37" s="54"/>
      <c r="C37" s="54"/>
      <c r="D37" s="52">
        <f>+D33</f>
        <v>0</v>
      </c>
      <c r="E37" s="43" t="s">
        <v>14</v>
      </c>
      <c r="F37" s="34"/>
      <c r="G37" s="33"/>
    </row>
    <row r="38" spans="1:7" ht="20.100000000000001" customHeight="1" thickTop="1" thickBot="1" x14ac:dyDescent="0.25">
      <c r="A38" s="24" t="s">
        <v>17</v>
      </c>
      <c r="B38" s="55">
        <f>-B30</f>
        <v>0</v>
      </c>
      <c r="C38" s="54"/>
      <c r="D38" s="51"/>
      <c r="E38" s="34"/>
      <c r="F38" s="34"/>
      <c r="G38" s="33"/>
    </row>
    <row r="39" spans="1:7" ht="20.100000000000001" customHeight="1" thickTop="1" thickBot="1" x14ac:dyDescent="0.25">
      <c r="A39" s="24" t="s">
        <v>18</v>
      </c>
      <c r="B39" s="55">
        <f>-B31</f>
        <v>0</v>
      </c>
      <c r="C39" s="54"/>
      <c r="D39" s="52">
        <f>+B38+B39</f>
        <v>0</v>
      </c>
      <c r="E39" s="32" t="s">
        <v>98</v>
      </c>
      <c r="F39" s="34"/>
      <c r="G39" s="33"/>
    </row>
    <row r="40" spans="1:7" ht="20.100000000000001" customHeight="1" thickTop="1" x14ac:dyDescent="0.2">
      <c r="A40" s="33"/>
      <c r="B40" s="54"/>
      <c r="C40" s="54"/>
      <c r="D40" s="51"/>
      <c r="E40" s="34"/>
      <c r="F40" s="34"/>
      <c r="G40" s="33"/>
    </row>
    <row r="41" spans="1:7" ht="20.100000000000001" customHeight="1" thickBot="1" x14ac:dyDescent="0.25">
      <c r="A41" s="33" t="s">
        <v>70</v>
      </c>
      <c r="B41" s="54"/>
      <c r="C41" s="54"/>
      <c r="D41" s="52">
        <f>D37+D39</f>
        <v>0</v>
      </c>
      <c r="E41" s="43" t="s">
        <v>95</v>
      </c>
      <c r="F41" s="34"/>
      <c r="G41" s="33"/>
    </row>
    <row r="42" spans="1:7" ht="20.100000000000001" customHeight="1" thickTop="1" x14ac:dyDescent="0.2">
      <c r="A42" s="7"/>
      <c r="B42" s="42" t="s">
        <v>7</v>
      </c>
      <c r="C42" s="42"/>
      <c r="D42" s="42" t="s">
        <v>7</v>
      </c>
      <c r="E42" s="34" t="s">
        <v>7</v>
      </c>
      <c r="F42" s="34"/>
      <c r="G42" s="1"/>
    </row>
    <row r="43" spans="1:7" ht="20.100000000000001" customHeight="1" thickBot="1" x14ac:dyDescent="0.25">
      <c r="A43" s="33" t="s">
        <v>51</v>
      </c>
      <c r="B43" s="42" t="s">
        <v>7</v>
      </c>
      <c r="C43" s="42"/>
      <c r="D43" s="53" t="e">
        <f>+D35</f>
        <v>#DIV/0!</v>
      </c>
      <c r="E43" s="43" t="s">
        <v>12</v>
      </c>
      <c r="F43" s="34"/>
      <c r="G43" s="33"/>
    </row>
    <row r="44" spans="1:7" ht="20.100000000000001" customHeight="1" thickTop="1" x14ac:dyDescent="0.2">
      <c r="A44" s="1"/>
      <c r="B44" s="42"/>
      <c r="C44" s="42"/>
      <c r="D44" s="42"/>
      <c r="E44" s="34"/>
      <c r="F44" s="34"/>
      <c r="G44" s="33"/>
    </row>
    <row r="45" spans="1:7" ht="20.100000000000001" customHeight="1" thickBot="1" x14ac:dyDescent="0.25">
      <c r="A45" s="33" t="s">
        <v>36</v>
      </c>
      <c r="B45" s="42"/>
      <c r="C45" s="42"/>
      <c r="D45" s="52" t="e">
        <f>D43*D41</f>
        <v>#DIV/0!</v>
      </c>
      <c r="E45" s="43" t="s">
        <v>99</v>
      </c>
      <c r="F45" s="34"/>
      <c r="G45" s="1"/>
    </row>
    <row r="46" spans="1:7" ht="20.100000000000001" customHeight="1" thickTop="1" x14ac:dyDescent="0.2">
      <c r="A46" s="33"/>
      <c r="B46" s="42"/>
      <c r="C46" s="42"/>
      <c r="D46" s="51"/>
      <c r="E46" s="34"/>
      <c r="F46" s="34"/>
      <c r="G46" s="33"/>
    </row>
    <row r="47" spans="1:7" ht="20.100000000000001" customHeight="1" x14ac:dyDescent="0.2">
      <c r="A47" s="41" t="s">
        <v>20</v>
      </c>
      <c r="B47" s="42"/>
      <c r="C47" s="42"/>
      <c r="D47" s="51" t="s">
        <v>7</v>
      </c>
      <c r="E47" s="34" t="s">
        <v>7</v>
      </c>
      <c r="F47" s="33"/>
      <c r="G47" s="1"/>
    </row>
    <row r="48" spans="1:7" ht="20.100000000000001" customHeight="1" x14ac:dyDescent="0.2">
      <c r="A48" s="29" t="s">
        <v>100</v>
      </c>
      <c r="B48" s="42"/>
      <c r="C48" s="42"/>
      <c r="D48" s="49">
        <f>+D25</f>
        <v>0</v>
      </c>
      <c r="E48" s="43" t="s">
        <v>8</v>
      </c>
      <c r="F48" s="33"/>
      <c r="G48" s="1"/>
    </row>
    <row r="49" spans="1:10" ht="20.100000000000001" customHeight="1" thickBot="1" x14ac:dyDescent="0.25">
      <c r="A49" s="33" t="s">
        <v>22</v>
      </c>
      <c r="B49" s="42"/>
      <c r="C49" s="42"/>
      <c r="D49" s="52" t="e">
        <f>D43*D39</f>
        <v>#DIV/0!</v>
      </c>
      <c r="E49" s="43" t="s">
        <v>15</v>
      </c>
      <c r="F49" s="1"/>
      <c r="G49" s="1"/>
    </row>
    <row r="50" spans="1:10" ht="20.100000000000001" customHeight="1" thickTop="1" thickBot="1" x14ac:dyDescent="0.25">
      <c r="A50" s="33" t="s">
        <v>37</v>
      </c>
      <c r="B50" s="42"/>
      <c r="C50" s="42"/>
      <c r="D50" s="56" t="e">
        <f>D48+D49</f>
        <v>#DIV/0!</v>
      </c>
      <c r="E50" s="43" t="s">
        <v>19</v>
      </c>
      <c r="F50" s="1"/>
      <c r="G50" s="1"/>
    </row>
    <row r="51" spans="1:10" ht="20.100000000000001" customHeight="1" thickTop="1" x14ac:dyDescent="0.2">
      <c r="A51" s="33"/>
      <c r="B51" s="42"/>
      <c r="C51" s="42"/>
      <c r="D51" s="49"/>
      <c r="E51" s="43"/>
      <c r="F51" s="1"/>
      <c r="G51" s="1"/>
    </row>
    <row r="52" spans="1:10" ht="20.100000000000001" customHeight="1" x14ac:dyDescent="0.2">
      <c r="A52" s="33"/>
      <c r="B52" s="42"/>
      <c r="C52" s="42"/>
      <c r="D52" s="49"/>
      <c r="E52" s="43"/>
      <c r="F52" s="1"/>
      <c r="G52" s="1"/>
    </row>
    <row r="53" spans="1:10" ht="20.100000000000001" customHeight="1" x14ac:dyDescent="0.25">
      <c r="A53" s="11"/>
      <c r="B53" s="42"/>
      <c r="C53" s="42"/>
      <c r="D53" s="57"/>
      <c r="E53" s="34"/>
      <c r="F53" s="1"/>
      <c r="G53" s="1"/>
    </row>
    <row r="54" spans="1:10" ht="15.75" x14ac:dyDescent="0.25">
      <c r="A54" s="20" t="s">
        <v>52</v>
      </c>
      <c r="B54" s="17"/>
      <c r="C54" s="17"/>
      <c r="D54" s="18"/>
      <c r="E54" s="18"/>
      <c r="F54" s="18"/>
      <c r="G54" s="18"/>
      <c r="H54" s="18"/>
      <c r="I54" s="18"/>
      <c r="J54" s="18"/>
    </row>
    <row r="55" spans="1:10" ht="15.75" x14ac:dyDescent="0.25">
      <c r="A55" s="11"/>
      <c r="B55" s="17"/>
      <c r="C55" s="17"/>
      <c r="D55" s="18"/>
      <c r="E55" s="18"/>
      <c r="F55" s="18"/>
      <c r="G55" s="18"/>
      <c r="H55" s="18"/>
      <c r="I55" s="18"/>
      <c r="J55" s="18"/>
    </row>
    <row r="56" spans="1:10" ht="20.100000000000001" customHeight="1" x14ac:dyDescent="0.25">
      <c r="A56" s="11" t="s">
        <v>48</v>
      </c>
      <c r="B56" s="17"/>
      <c r="C56" s="17"/>
      <c r="D56" s="18"/>
      <c r="E56" s="18"/>
      <c r="F56" s="18"/>
      <c r="G56" s="18"/>
      <c r="H56" s="18"/>
      <c r="I56" s="18"/>
      <c r="J56" s="18"/>
    </row>
    <row r="57" spans="1:10" ht="20.100000000000001" customHeight="1" x14ac:dyDescent="0.25">
      <c r="A57" s="11" t="s">
        <v>53</v>
      </c>
      <c r="B57" s="18"/>
      <c r="C57" s="18"/>
      <c r="D57" s="18"/>
      <c r="E57" s="18"/>
      <c r="F57" s="18"/>
      <c r="G57" s="18"/>
      <c r="H57" s="18"/>
      <c r="I57" s="18"/>
      <c r="J57" s="18"/>
    </row>
    <row r="58" spans="1:10" ht="20.100000000000001" customHeight="1" x14ac:dyDescent="0.25">
      <c r="A58" s="11" t="s">
        <v>60</v>
      </c>
      <c r="B58" s="18"/>
      <c r="C58" s="18"/>
      <c r="D58" s="18"/>
      <c r="E58" s="18"/>
      <c r="F58" s="18"/>
      <c r="G58" s="18"/>
      <c r="H58" s="18"/>
      <c r="I58" s="18"/>
      <c r="J58" s="18"/>
    </row>
    <row r="59" spans="1:10" ht="20.100000000000001" customHeight="1" x14ac:dyDescent="0.25">
      <c r="A59" s="12" t="s">
        <v>78</v>
      </c>
      <c r="B59" s="18"/>
      <c r="C59" s="18"/>
      <c r="D59" s="18"/>
      <c r="E59" s="18"/>
      <c r="F59" s="18"/>
      <c r="G59" s="18"/>
      <c r="H59" s="18"/>
      <c r="I59" s="18"/>
      <c r="J59" s="18"/>
    </row>
    <row r="60" spans="1:10" ht="20.100000000000001" customHeight="1" x14ac:dyDescent="0.25">
      <c r="A60" s="31" t="s">
        <v>101</v>
      </c>
      <c r="B60" s="18"/>
      <c r="C60" s="18"/>
      <c r="D60" s="18"/>
      <c r="E60" s="18"/>
      <c r="F60" s="18"/>
      <c r="G60" s="18"/>
      <c r="H60" s="18"/>
      <c r="I60" s="18"/>
      <c r="J60" s="18"/>
    </row>
    <row r="61" spans="1:10" ht="20.100000000000001" customHeight="1" x14ac:dyDescent="0.25">
      <c r="A61" s="11" t="s">
        <v>79</v>
      </c>
      <c r="B61" s="18"/>
      <c r="C61" s="18"/>
      <c r="D61" s="18"/>
      <c r="E61" s="18"/>
      <c r="F61" s="18"/>
      <c r="G61" s="18"/>
      <c r="H61" s="18"/>
      <c r="I61" s="18"/>
      <c r="J61" s="18"/>
    </row>
    <row r="62" spans="1:10" ht="20.100000000000001" customHeight="1" x14ac:dyDescent="0.2">
      <c r="A62" s="58" t="s">
        <v>102</v>
      </c>
      <c r="B62" s="59"/>
      <c r="C62" s="59"/>
      <c r="D62" s="59"/>
      <c r="E62" s="59"/>
      <c r="F62" s="18"/>
      <c r="G62" s="18"/>
      <c r="H62" s="18"/>
      <c r="I62" s="18"/>
      <c r="J62" s="18"/>
    </row>
    <row r="63" spans="1:10" ht="20.100000000000001" customHeight="1" x14ac:dyDescent="0.25">
      <c r="A63" s="11"/>
      <c r="B63" s="18"/>
      <c r="C63" s="18"/>
      <c r="D63" s="18"/>
      <c r="E63" s="18"/>
      <c r="F63" s="18"/>
      <c r="G63" s="18"/>
      <c r="H63" s="18"/>
      <c r="I63" s="18"/>
      <c r="J63" s="18"/>
    </row>
    <row r="64" spans="1:10" ht="20.100000000000001" customHeight="1" x14ac:dyDescent="0.25">
      <c r="A64" s="11" t="s">
        <v>24</v>
      </c>
      <c r="B64" s="18"/>
      <c r="C64" s="18"/>
      <c r="D64" s="18"/>
      <c r="E64" s="18"/>
      <c r="F64" s="18"/>
      <c r="G64" s="18"/>
      <c r="H64" s="18"/>
      <c r="I64" s="18"/>
      <c r="J64" s="18"/>
    </row>
    <row r="65" spans="1:10" ht="20.100000000000001" customHeight="1" x14ac:dyDescent="0.25">
      <c r="A65" s="19" t="s">
        <v>25</v>
      </c>
      <c r="B65" s="18"/>
      <c r="C65" s="18"/>
      <c r="D65" s="18"/>
      <c r="E65" s="18"/>
      <c r="F65" s="18"/>
      <c r="G65" s="18"/>
      <c r="H65" s="18"/>
      <c r="I65" s="18"/>
      <c r="J65" s="18"/>
    </row>
    <row r="66" spans="1:10" ht="20.100000000000001" customHeight="1" x14ac:dyDescent="0.25">
      <c r="A66" s="11"/>
      <c r="B66" s="18"/>
      <c r="C66" s="18"/>
      <c r="D66" s="18"/>
      <c r="E66" s="18"/>
      <c r="F66" s="18"/>
      <c r="G66" s="18"/>
      <c r="H66" s="18"/>
      <c r="I66" s="18"/>
      <c r="J66" s="18"/>
    </row>
    <row r="67" spans="1:10" ht="20.100000000000001" customHeight="1" x14ac:dyDescent="0.25">
      <c r="A67" s="11" t="s">
        <v>26</v>
      </c>
      <c r="B67" s="18"/>
      <c r="C67" s="18"/>
      <c r="D67" s="18"/>
      <c r="E67" s="18"/>
      <c r="F67" s="18"/>
      <c r="G67" s="18"/>
      <c r="H67" s="18"/>
      <c r="I67" s="18"/>
      <c r="J67" s="18"/>
    </row>
    <row r="68" spans="1:10" ht="20.100000000000001" customHeight="1" x14ac:dyDescent="0.25">
      <c r="A68" s="11" t="s">
        <v>27</v>
      </c>
      <c r="B68" s="18"/>
      <c r="C68" s="18"/>
      <c r="D68" s="18"/>
      <c r="E68" s="18"/>
      <c r="F68" s="18"/>
      <c r="G68" s="18"/>
      <c r="H68" s="18"/>
      <c r="I68" s="18"/>
      <c r="J68" s="18"/>
    </row>
    <row r="69" spans="1:10" ht="20.100000000000001" customHeight="1" x14ac:dyDescent="0.25">
      <c r="A69" s="11" t="s">
        <v>54</v>
      </c>
      <c r="B69" s="18"/>
      <c r="C69" s="18"/>
      <c r="D69" s="18"/>
      <c r="E69" s="18"/>
      <c r="F69" s="18"/>
      <c r="G69" s="18"/>
      <c r="H69" s="18"/>
      <c r="I69" s="18"/>
      <c r="J69" s="18"/>
    </row>
    <row r="70" spans="1:10" ht="20.100000000000001" customHeight="1" x14ac:dyDescent="0.2">
      <c r="A70" s="17"/>
      <c r="B70" s="18"/>
      <c r="C70" s="18"/>
      <c r="D70" s="18"/>
      <c r="E70" s="18"/>
      <c r="F70" s="18"/>
      <c r="G70" s="18"/>
      <c r="H70" s="18"/>
      <c r="I70" s="18"/>
      <c r="J70" s="18"/>
    </row>
    <row r="71" spans="1:10" ht="20.100000000000001" customHeight="1" x14ac:dyDescent="0.25">
      <c r="A71" s="60" t="s">
        <v>83</v>
      </c>
      <c r="B71" s="18"/>
      <c r="C71" s="18"/>
      <c r="D71" s="18"/>
      <c r="E71" s="18"/>
      <c r="F71" s="18"/>
      <c r="G71" s="18"/>
      <c r="H71" s="18"/>
      <c r="I71" s="18"/>
      <c r="J71" s="18"/>
    </row>
    <row r="72" spans="1:10" ht="20.100000000000001" customHeight="1" x14ac:dyDescent="0.25">
      <c r="A72" s="11" t="s">
        <v>103</v>
      </c>
      <c r="B72" s="18"/>
      <c r="C72" s="18"/>
      <c r="D72" s="18"/>
      <c r="E72" s="18"/>
      <c r="F72" s="18"/>
      <c r="G72" s="18"/>
      <c r="H72" s="18"/>
      <c r="I72" s="18"/>
      <c r="J72" s="18"/>
    </row>
    <row r="73" spans="1:10" ht="20.100000000000001" customHeight="1" x14ac:dyDescent="0.2">
      <c r="A73" s="17"/>
      <c r="B73" s="18"/>
      <c r="C73" s="18"/>
      <c r="D73" s="18"/>
      <c r="E73" s="18"/>
      <c r="F73" s="18"/>
      <c r="G73" s="18"/>
      <c r="H73" s="18"/>
      <c r="I73" s="18"/>
      <c r="J73" s="18"/>
    </row>
    <row r="74" spans="1:10" ht="20.100000000000001" customHeight="1" x14ac:dyDescent="0.25">
      <c r="A74" s="11" t="s">
        <v>104</v>
      </c>
      <c r="B74" s="18"/>
      <c r="C74" s="18"/>
      <c r="D74" s="18"/>
      <c r="E74" s="18"/>
      <c r="F74" s="18"/>
      <c r="G74" s="18"/>
      <c r="H74" s="18"/>
      <c r="I74" s="18"/>
      <c r="J74" s="18"/>
    </row>
    <row r="75" spans="1:10" ht="20.100000000000001" customHeight="1" x14ac:dyDescent="0.25">
      <c r="A75" s="11" t="s">
        <v>28</v>
      </c>
      <c r="B75" s="18"/>
      <c r="C75" s="18"/>
      <c r="D75" s="18"/>
      <c r="E75" s="18"/>
      <c r="F75" s="18"/>
      <c r="G75" s="18"/>
      <c r="H75" s="18"/>
      <c r="I75" s="18"/>
      <c r="J75" s="18"/>
    </row>
    <row r="76" spans="1:10" ht="20.100000000000001" customHeight="1" x14ac:dyDescent="0.25">
      <c r="A76" s="11" t="s">
        <v>29</v>
      </c>
      <c r="B76" s="18"/>
      <c r="C76" s="18"/>
      <c r="D76" s="18"/>
      <c r="E76" s="18"/>
      <c r="F76" s="18"/>
      <c r="G76" s="18"/>
      <c r="H76" s="18"/>
      <c r="I76" s="18"/>
      <c r="J76" s="18"/>
    </row>
    <row r="77" spans="1:10" ht="20.100000000000001" customHeight="1" x14ac:dyDescent="0.25">
      <c r="A77" s="11"/>
      <c r="B77" s="18"/>
      <c r="C77" s="18"/>
      <c r="D77" s="18"/>
      <c r="E77" s="18"/>
      <c r="F77" s="18"/>
      <c r="G77" s="18"/>
      <c r="H77" s="18"/>
      <c r="I77" s="18"/>
      <c r="J77" s="18"/>
    </row>
    <row r="78" spans="1:10" ht="20.100000000000001" customHeight="1" x14ac:dyDescent="0.25">
      <c r="A78" s="11" t="s">
        <v>105</v>
      </c>
      <c r="B78" s="18"/>
      <c r="C78" s="18"/>
      <c r="D78" s="18"/>
      <c r="E78" s="18"/>
      <c r="F78" s="18"/>
      <c r="G78" s="18"/>
      <c r="H78" s="18"/>
      <c r="I78" s="18"/>
      <c r="J78" s="18"/>
    </row>
    <row r="79" spans="1:10" ht="20.100000000000001" customHeight="1" x14ac:dyDescent="0.25">
      <c r="A79" s="11" t="s">
        <v>71</v>
      </c>
      <c r="B79" s="18"/>
      <c r="C79" s="18"/>
      <c r="D79" s="18"/>
      <c r="E79" s="18"/>
      <c r="F79" s="18"/>
      <c r="G79" s="18"/>
      <c r="H79" s="18"/>
      <c r="I79" s="18"/>
      <c r="J79" s="18"/>
    </row>
    <row r="80" spans="1:10" ht="20.100000000000001" customHeight="1" x14ac:dyDescent="0.25">
      <c r="A80" s="11"/>
      <c r="B80" s="18"/>
      <c r="C80" s="18"/>
      <c r="D80" s="18"/>
      <c r="E80" s="18"/>
      <c r="F80" s="18"/>
      <c r="G80" s="18"/>
      <c r="H80" s="18"/>
      <c r="I80" s="18"/>
      <c r="J80" s="18"/>
    </row>
    <row r="81" spans="1:10" ht="20.100000000000001" customHeight="1" x14ac:dyDescent="0.25">
      <c r="A81" s="11" t="s">
        <v>106</v>
      </c>
      <c r="B81" s="18"/>
      <c r="C81" s="18"/>
      <c r="D81" s="18"/>
      <c r="E81" s="18"/>
      <c r="F81" s="18"/>
      <c r="G81" s="18"/>
      <c r="H81" s="18"/>
      <c r="I81" s="18"/>
      <c r="J81" s="18"/>
    </row>
    <row r="82" spans="1:10" ht="20.100000000000001" customHeight="1" x14ac:dyDescent="0.25">
      <c r="A82" s="11"/>
      <c r="B82" s="18"/>
      <c r="C82" s="18"/>
      <c r="D82" s="18"/>
      <c r="E82" s="18"/>
      <c r="F82" s="18"/>
      <c r="G82" s="18"/>
      <c r="H82" s="18"/>
      <c r="I82" s="18"/>
      <c r="J82" s="18"/>
    </row>
    <row r="83" spans="1:10" ht="20.100000000000001" customHeight="1" x14ac:dyDescent="0.25">
      <c r="A83" s="11" t="s">
        <v>107</v>
      </c>
      <c r="B83" s="18"/>
      <c r="C83" s="18"/>
      <c r="D83" s="18"/>
      <c r="E83" s="18"/>
      <c r="F83" s="18"/>
      <c r="G83" s="18"/>
      <c r="H83" s="18"/>
      <c r="I83" s="18"/>
      <c r="J83" s="18"/>
    </row>
    <row r="84" spans="1:10" ht="20.100000000000001" customHeight="1" x14ac:dyDescent="0.25">
      <c r="A84" s="11" t="s">
        <v>30</v>
      </c>
      <c r="B84" s="18"/>
      <c r="C84" s="18"/>
      <c r="D84" s="18"/>
      <c r="E84" s="18"/>
      <c r="F84" s="18"/>
      <c r="G84" s="18"/>
      <c r="H84" s="18"/>
      <c r="I84" s="18"/>
      <c r="J84" s="18"/>
    </row>
    <row r="85" spans="1:10" ht="20.100000000000001" customHeight="1" x14ac:dyDescent="0.25">
      <c r="A85" s="11"/>
      <c r="B85" s="18"/>
      <c r="C85" s="18"/>
      <c r="D85" s="18"/>
      <c r="E85" s="18"/>
      <c r="F85" s="18"/>
      <c r="G85" s="18"/>
      <c r="H85" s="18"/>
      <c r="I85" s="18"/>
      <c r="J85" s="18"/>
    </row>
    <row r="86" spans="1:10" ht="20.100000000000001" customHeight="1" x14ac:dyDescent="0.25">
      <c r="A86" s="11" t="s">
        <v>108</v>
      </c>
      <c r="B86" s="18"/>
      <c r="C86" s="18"/>
      <c r="D86" s="18"/>
      <c r="E86" s="18"/>
      <c r="F86" s="18"/>
      <c r="G86" s="18"/>
      <c r="H86" s="18"/>
      <c r="I86" s="18"/>
      <c r="J86" s="18"/>
    </row>
    <row r="87" spans="1:10" ht="20.100000000000001" customHeight="1" x14ac:dyDescent="0.25">
      <c r="A87" s="11" t="s">
        <v>56</v>
      </c>
      <c r="B87" s="18"/>
      <c r="C87" s="18"/>
      <c r="D87" s="18"/>
      <c r="E87" s="18"/>
      <c r="F87" s="18"/>
      <c r="G87" s="18"/>
      <c r="H87" s="18"/>
      <c r="I87" s="18"/>
      <c r="J87" s="18"/>
    </row>
    <row r="88" spans="1:10" ht="20.100000000000001" customHeight="1" x14ac:dyDescent="0.25">
      <c r="A88" s="11"/>
      <c r="B88" s="18"/>
      <c r="C88" s="18"/>
      <c r="D88" s="18"/>
      <c r="E88" s="18"/>
      <c r="F88" s="18"/>
      <c r="G88" s="18"/>
      <c r="H88" s="18"/>
      <c r="I88" s="18"/>
      <c r="J88" s="18"/>
    </row>
    <row r="89" spans="1:10" ht="20.100000000000001" customHeight="1" x14ac:dyDescent="0.25">
      <c r="A89" s="30" t="s">
        <v>109</v>
      </c>
      <c r="B89" s="18"/>
      <c r="C89" s="18"/>
      <c r="D89" s="18"/>
      <c r="E89" s="18"/>
      <c r="F89" s="18"/>
      <c r="G89" s="18"/>
      <c r="H89" s="18"/>
      <c r="I89" s="18"/>
      <c r="J89" s="18"/>
    </row>
    <row r="90" spans="1:10" ht="20.100000000000001" customHeight="1" x14ac:dyDescent="0.25">
      <c r="A90" s="30" t="s">
        <v>110</v>
      </c>
      <c r="B90" s="18"/>
      <c r="C90" s="18"/>
      <c r="D90" s="18"/>
      <c r="E90" s="18"/>
      <c r="F90" s="18"/>
      <c r="G90" s="18"/>
      <c r="H90" s="18"/>
      <c r="I90" s="18"/>
      <c r="J90" s="18"/>
    </row>
    <row r="91" spans="1:10" ht="20.100000000000001" customHeight="1" x14ac:dyDescent="0.25">
      <c r="A91" s="11"/>
      <c r="B91" s="18"/>
      <c r="C91" s="18"/>
      <c r="D91" s="18"/>
      <c r="E91" s="18"/>
      <c r="F91" s="18"/>
      <c r="G91" s="18"/>
      <c r="H91" s="18"/>
      <c r="I91" s="18"/>
      <c r="J91" s="18"/>
    </row>
    <row r="92" spans="1:10" ht="20.100000000000001" customHeight="1" x14ac:dyDescent="0.25">
      <c r="A92" s="11" t="s">
        <v>111</v>
      </c>
      <c r="B92" s="18"/>
      <c r="C92" s="18"/>
      <c r="D92" s="18"/>
      <c r="E92" s="18"/>
      <c r="F92" s="18"/>
      <c r="G92" s="18"/>
      <c r="H92" s="18"/>
      <c r="I92" s="18"/>
      <c r="J92" s="18"/>
    </row>
    <row r="93" spans="1:10" ht="20.100000000000001" customHeight="1" x14ac:dyDescent="0.25">
      <c r="A93" s="11" t="s">
        <v>67</v>
      </c>
      <c r="B93" s="18"/>
      <c r="C93" s="18"/>
      <c r="D93" s="18"/>
      <c r="E93" s="18"/>
      <c r="F93" s="18"/>
      <c r="G93" s="18"/>
      <c r="H93" s="18"/>
      <c r="I93" s="18"/>
      <c r="J93" s="18"/>
    </row>
    <row r="94" spans="1:10" ht="20.100000000000001" customHeight="1" x14ac:dyDescent="0.25">
      <c r="A94" s="11" t="s">
        <v>73</v>
      </c>
      <c r="B94" s="18"/>
      <c r="C94" s="18"/>
      <c r="D94" s="18"/>
      <c r="E94" s="18"/>
      <c r="F94" s="18"/>
      <c r="G94" s="18"/>
      <c r="H94" s="18"/>
      <c r="I94" s="18"/>
      <c r="J94" s="18"/>
    </row>
    <row r="95" spans="1:10" ht="20.100000000000001" customHeight="1" x14ac:dyDescent="0.25">
      <c r="A95" s="11"/>
      <c r="B95" s="18"/>
      <c r="C95" s="18"/>
      <c r="D95" s="18"/>
      <c r="E95" s="18"/>
      <c r="F95" s="18"/>
      <c r="G95" s="18"/>
      <c r="H95" s="18"/>
      <c r="I95" s="18"/>
      <c r="J95" s="18"/>
    </row>
    <row r="96" spans="1:10" ht="20.100000000000001" customHeight="1" x14ac:dyDescent="0.25">
      <c r="A96" s="11" t="s">
        <v>112</v>
      </c>
      <c r="B96" s="18"/>
      <c r="C96" s="18"/>
      <c r="D96" s="18"/>
      <c r="E96" s="18"/>
      <c r="F96" s="18"/>
      <c r="G96" s="18"/>
      <c r="H96" s="18"/>
      <c r="I96" s="18"/>
      <c r="J96" s="18"/>
    </row>
    <row r="97" spans="1:10" ht="20.100000000000001" customHeight="1" x14ac:dyDescent="0.25">
      <c r="A97" s="11" t="s">
        <v>113</v>
      </c>
      <c r="B97" s="18"/>
      <c r="C97" s="18"/>
      <c r="D97" s="18"/>
      <c r="E97" s="18"/>
      <c r="F97" s="18"/>
      <c r="G97" s="18"/>
      <c r="H97" s="18"/>
      <c r="I97" s="18"/>
      <c r="J97" s="18"/>
    </row>
    <row r="98" spans="1:10" ht="20.100000000000001" customHeight="1" x14ac:dyDescent="0.25">
      <c r="A98" s="11"/>
      <c r="B98" s="18"/>
      <c r="C98" s="18"/>
      <c r="D98" s="18"/>
      <c r="E98" s="18"/>
      <c r="F98" s="18"/>
      <c r="G98" s="18"/>
      <c r="H98" s="18"/>
      <c r="I98" s="18"/>
      <c r="J98" s="18"/>
    </row>
    <row r="99" spans="1:10" ht="20.100000000000001" customHeight="1" x14ac:dyDescent="0.25">
      <c r="A99" s="30" t="s">
        <v>114</v>
      </c>
      <c r="B99" s="18"/>
      <c r="C99" s="18"/>
      <c r="D99" s="18"/>
      <c r="E99" s="18"/>
      <c r="F99" s="18"/>
      <c r="G99" s="18"/>
      <c r="H99" s="18"/>
      <c r="I99" s="18"/>
      <c r="J99" s="18"/>
    </row>
    <row r="100" spans="1:10" ht="20.100000000000001" customHeight="1" x14ac:dyDescent="0.25">
      <c r="A100" s="11"/>
      <c r="B100" s="18"/>
      <c r="C100" s="18"/>
      <c r="D100" s="18"/>
      <c r="E100" s="18"/>
      <c r="F100" s="18"/>
      <c r="G100" s="18"/>
      <c r="H100" s="18"/>
      <c r="I100" s="18"/>
      <c r="J100" s="18"/>
    </row>
    <row r="101" spans="1:10" ht="15.75" x14ac:dyDescent="0.25">
      <c r="A101" s="30" t="s">
        <v>115</v>
      </c>
      <c r="B101" s="18"/>
      <c r="C101" s="18"/>
      <c r="D101" s="18"/>
      <c r="E101" s="18"/>
      <c r="F101" s="18"/>
      <c r="G101" s="18"/>
      <c r="H101" s="18"/>
      <c r="I101" s="18"/>
      <c r="J101" s="18"/>
    </row>
    <row r="102" spans="1:10" ht="15.75" x14ac:dyDescent="0.25">
      <c r="A102" s="30" t="s">
        <v>116</v>
      </c>
      <c r="B102" s="18"/>
      <c r="C102" s="18"/>
      <c r="D102" s="18"/>
      <c r="E102" s="18"/>
      <c r="F102" s="18"/>
      <c r="G102" s="18"/>
      <c r="H102" s="18"/>
      <c r="I102" s="18"/>
      <c r="J102" s="18"/>
    </row>
    <row r="103" spans="1:10" ht="15.75" x14ac:dyDescent="0.25">
      <c r="A103" s="11" t="s">
        <v>31</v>
      </c>
      <c r="B103" s="18"/>
      <c r="C103" s="18"/>
      <c r="D103" s="18"/>
      <c r="E103" s="18"/>
      <c r="F103" s="18"/>
      <c r="G103" s="18"/>
      <c r="H103" s="18"/>
      <c r="I103" s="18"/>
      <c r="J103" s="18"/>
    </row>
    <row r="104" spans="1:10" ht="15" x14ac:dyDescent="0.2">
      <c r="A104" s="17"/>
      <c r="B104" s="18"/>
      <c r="C104" s="18"/>
      <c r="D104" s="18"/>
      <c r="E104" s="18"/>
      <c r="F104" s="18"/>
      <c r="G104" s="18"/>
      <c r="H104" s="18"/>
      <c r="I104" s="18"/>
      <c r="J104" s="18"/>
    </row>
    <row r="105" spans="1:10" ht="15.75" x14ac:dyDescent="0.25">
      <c r="A105" s="30" t="s">
        <v>117</v>
      </c>
      <c r="B105" s="18"/>
      <c r="C105" s="18"/>
      <c r="D105" s="18"/>
      <c r="E105" s="18"/>
      <c r="F105" s="18"/>
      <c r="G105" s="18"/>
      <c r="H105" s="18"/>
      <c r="I105" s="18"/>
      <c r="J105" s="18"/>
    </row>
    <row r="106" spans="1:10" ht="15.75" x14ac:dyDescent="0.25">
      <c r="A106" s="30" t="s">
        <v>118</v>
      </c>
      <c r="B106" s="18"/>
      <c r="C106" s="18"/>
      <c r="D106" s="18"/>
      <c r="E106" s="18"/>
      <c r="F106" s="18"/>
      <c r="G106" s="18"/>
      <c r="H106" s="18"/>
      <c r="I106" s="18"/>
      <c r="J106" s="18"/>
    </row>
    <row r="107" spans="1:10" x14ac:dyDescent="0.2">
      <c r="A107" s="7"/>
    </row>
    <row r="108" spans="1:10" x14ac:dyDescent="0.2">
      <c r="A108" s="3"/>
    </row>
  </sheetData>
  <mergeCells count="3">
    <mergeCell ref="A5:E5"/>
    <mergeCell ref="A6:E6"/>
    <mergeCell ref="A11:B11"/>
  </mergeCells>
  <printOptions horizontalCentered="1" verticalCentered="1"/>
  <pageMargins left="0.25" right="0.34" top="0.26" bottom="0.5" header="0.25" footer="0.5"/>
  <pageSetup scale="75" orientation="portrait" horizontalDpi="300" r:id="rId1"/>
  <headerFooter alignWithMargins="0"/>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5"/>
  <sheetViews>
    <sheetView workbookViewId="0">
      <selection activeCell="A6" sqref="A6:XFD6"/>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21" t="s">
        <v>415</v>
      </c>
      <c r="B1" s="9"/>
      <c r="C1" s="9"/>
      <c r="D1" s="9"/>
      <c r="E1" s="9"/>
      <c r="F1" s="2"/>
      <c r="G1" s="33"/>
      <c r="H1" s="1"/>
      <c r="I1" s="1"/>
    </row>
    <row r="2" spans="1:9" ht="20.25" customHeight="1" x14ac:dyDescent="0.25">
      <c r="A2" s="21" t="s">
        <v>146</v>
      </c>
      <c r="B2" s="9"/>
      <c r="C2" s="9"/>
      <c r="D2" s="9"/>
      <c r="E2" s="9"/>
      <c r="F2" s="2"/>
      <c r="G2" s="33"/>
      <c r="H2" s="1"/>
      <c r="I2" s="1"/>
    </row>
    <row r="3" spans="1:9" ht="9" customHeight="1" x14ac:dyDescent="0.25">
      <c r="A3" s="21"/>
      <c r="B3" s="9"/>
      <c r="C3" s="9"/>
      <c r="D3" s="9"/>
      <c r="E3" s="9"/>
      <c r="F3" s="2"/>
      <c r="G3" s="33"/>
      <c r="H3" s="1"/>
      <c r="I3" s="1"/>
    </row>
    <row r="4" spans="1:9" ht="9" customHeight="1" x14ac:dyDescent="0.25">
      <c r="A4" s="21"/>
      <c r="B4" s="9"/>
      <c r="C4" s="9"/>
      <c r="D4" s="9"/>
      <c r="E4" s="9"/>
      <c r="F4" s="2"/>
      <c r="G4" s="33"/>
      <c r="H4" s="1"/>
      <c r="I4" s="1"/>
    </row>
    <row r="5" spans="1:9" ht="9" customHeight="1" x14ac:dyDescent="0.25">
      <c r="A5" s="21"/>
      <c r="B5" s="9"/>
      <c r="C5" s="9"/>
      <c r="D5" s="9"/>
      <c r="E5" s="9"/>
      <c r="F5" s="2"/>
      <c r="G5" s="33"/>
      <c r="H5" s="1"/>
      <c r="I5" s="1"/>
    </row>
    <row r="6" spans="1:9" ht="9" customHeight="1" x14ac:dyDescent="0.25">
      <c r="A6" s="21"/>
      <c r="B6" s="9"/>
      <c r="C6" s="9"/>
      <c r="D6" s="9"/>
      <c r="E6" s="9"/>
      <c r="F6" s="2"/>
      <c r="G6" s="33"/>
      <c r="H6" s="1"/>
      <c r="I6" s="1"/>
    </row>
    <row r="7" spans="1:9" ht="15" customHeight="1" x14ac:dyDescent="0.25">
      <c r="A7" s="139" t="s">
        <v>49</v>
      </c>
      <c r="B7" s="10"/>
      <c r="C7" s="10"/>
      <c r="D7" s="9"/>
      <c r="E7" s="9"/>
      <c r="F7" s="34"/>
      <c r="G7" s="33"/>
      <c r="H7" s="1"/>
      <c r="I7" s="1"/>
    </row>
    <row r="8" spans="1:9" ht="17.25" customHeight="1" x14ac:dyDescent="0.25">
      <c r="A8" s="27" t="s">
        <v>84</v>
      </c>
      <c r="B8" s="10"/>
      <c r="C8" s="10"/>
      <c r="D8" s="9"/>
      <c r="E8" s="9"/>
      <c r="F8" s="34"/>
      <c r="G8" s="33"/>
      <c r="H8" s="1"/>
      <c r="I8" s="1"/>
    </row>
    <row r="9" spans="1:9" ht="15" customHeight="1" x14ac:dyDescent="0.25">
      <c r="A9" s="140" t="s">
        <v>57</v>
      </c>
      <c r="B9" s="10"/>
      <c r="C9" s="10"/>
      <c r="D9" s="9"/>
      <c r="E9" s="9"/>
      <c r="F9" s="34"/>
      <c r="G9" s="33"/>
      <c r="H9" s="1"/>
      <c r="I9" s="1"/>
    </row>
    <row r="10" spans="1:9" ht="17.25" customHeight="1" x14ac:dyDescent="0.25">
      <c r="A10" s="35" t="s">
        <v>38</v>
      </c>
      <c r="B10" s="10"/>
      <c r="C10" s="10"/>
      <c r="D10" s="9"/>
      <c r="E10" s="9"/>
      <c r="F10" s="34"/>
      <c r="G10" s="33"/>
      <c r="H10" s="1"/>
      <c r="I10" s="1"/>
    </row>
    <row r="11" spans="1:9" ht="17.25" customHeight="1" thickBot="1" x14ac:dyDescent="0.3">
      <c r="A11" s="23" t="s">
        <v>39</v>
      </c>
      <c r="B11" s="10"/>
      <c r="C11" s="10"/>
      <c r="D11" s="9"/>
      <c r="E11" s="9"/>
      <c r="F11" s="34"/>
      <c r="G11" s="33"/>
      <c r="H11" s="1"/>
      <c r="I11" s="1"/>
    </row>
    <row r="12" spans="1:9" ht="31.5" customHeight="1" thickBot="1" x14ac:dyDescent="0.3">
      <c r="A12" s="36" t="s">
        <v>88</v>
      </c>
      <c r="B12" s="61" t="s">
        <v>89</v>
      </c>
      <c r="C12" s="10"/>
      <c r="D12" s="9"/>
      <c r="E12" s="9"/>
      <c r="F12" s="34"/>
      <c r="G12" s="33"/>
      <c r="H12" s="1"/>
      <c r="I12" s="1"/>
    </row>
    <row r="13" spans="1:9" ht="31.5" customHeight="1" thickBot="1" x14ac:dyDescent="0.3">
      <c r="A13" s="36" t="s">
        <v>90</v>
      </c>
      <c r="B13" s="62" t="s">
        <v>91</v>
      </c>
      <c r="C13" s="10"/>
      <c r="D13" s="9"/>
      <c r="E13" s="9"/>
      <c r="F13" s="34"/>
      <c r="G13" s="33"/>
      <c r="H13" s="1"/>
      <c r="I13" s="1"/>
    </row>
    <row r="14" spans="1:9" ht="29.25" customHeight="1" x14ac:dyDescent="0.25">
      <c r="A14" s="468" t="s">
        <v>23</v>
      </c>
      <c r="B14" s="468"/>
      <c r="C14" s="10"/>
      <c r="D14" s="9"/>
      <c r="E14" s="9"/>
      <c r="F14" s="34"/>
      <c r="G14" s="33"/>
      <c r="H14" s="1"/>
      <c r="I14" s="1"/>
    </row>
    <row r="15" spans="1:9" ht="12.75" customHeight="1" x14ac:dyDescent="0.25">
      <c r="A15" s="23"/>
      <c r="B15" s="10"/>
      <c r="C15" s="10"/>
      <c r="D15" s="9"/>
      <c r="E15" s="9"/>
      <c r="F15" s="34"/>
      <c r="G15" s="33"/>
      <c r="H15" s="1"/>
      <c r="I15" s="1"/>
    </row>
    <row r="16" spans="1:9" x14ac:dyDescent="0.2">
      <c r="A16" s="14"/>
      <c r="B16" s="15"/>
      <c r="C16" s="15"/>
      <c r="D16" s="16"/>
      <c r="E16" s="1"/>
      <c r="F16" s="34"/>
      <c r="G16" s="33"/>
    </row>
    <row r="17" spans="1:7" ht="15.75" x14ac:dyDescent="0.25">
      <c r="A17" s="13" t="s">
        <v>0</v>
      </c>
      <c r="B17" s="15"/>
      <c r="C17" s="15"/>
      <c r="D17" s="16"/>
      <c r="E17" s="1"/>
      <c r="F17" s="34"/>
      <c r="G17" s="1"/>
    </row>
    <row r="18" spans="1:7" ht="15.75" x14ac:dyDescent="0.25">
      <c r="A18" s="13" t="s">
        <v>1</v>
      </c>
      <c r="B18" s="4"/>
      <c r="C18" s="4"/>
      <c r="D18" s="1"/>
      <c r="E18" s="34" t="s">
        <v>2</v>
      </c>
      <c r="F18" s="34"/>
      <c r="G18" s="33"/>
    </row>
    <row r="19" spans="1:7" x14ac:dyDescent="0.2">
      <c r="A19" s="7"/>
      <c r="B19" s="1"/>
      <c r="C19" s="1"/>
      <c r="D19" s="1"/>
      <c r="E19" s="40" t="s">
        <v>3</v>
      </c>
      <c r="F19" s="34"/>
    </row>
    <row r="20" spans="1:7" ht="20.100000000000001" customHeight="1" x14ac:dyDescent="0.2">
      <c r="A20" s="41" t="s">
        <v>50</v>
      </c>
      <c r="B20" s="1"/>
      <c r="C20" s="1"/>
      <c r="E20" s="1"/>
      <c r="F20" s="34"/>
      <c r="G20" s="1"/>
    </row>
    <row r="21" spans="1:7" ht="20.100000000000001" customHeight="1" thickBot="1" x14ac:dyDescent="0.25">
      <c r="A21" s="33" t="s">
        <v>81</v>
      </c>
      <c r="B21" s="42"/>
      <c r="C21" s="42"/>
      <c r="D21" s="132"/>
      <c r="E21" s="43" t="s">
        <v>4</v>
      </c>
      <c r="F21" s="34"/>
      <c r="G21" s="1"/>
    </row>
    <row r="22" spans="1:7" ht="20.100000000000001" customHeight="1" thickTop="1" x14ac:dyDescent="0.2">
      <c r="A22" s="6"/>
      <c r="B22" s="42"/>
      <c r="C22" s="42"/>
      <c r="D22" s="42"/>
      <c r="E22" s="34"/>
      <c r="F22" s="34"/>
    </row>
    <row r="23" spans="1:7" ht="20.100000000000001" customHeight="1" thickBot="1" x14ac:dyDescent="0.25">
      <c r="A23" s="24" t="s">
        <v>119</v>
      </c>
      <c r="B23" s="63">
        <f>+D21*0.01112</f>
        <v>0</v>
      </c>
      <c r="C23" s="42"/>
      <c r="D23" s="64">
        <f>+B23</f>
        <v>0</v>
      </c>
      <c r="E23" s="43" t="s">
        <v>5</v>
      </c>
      <c r="F23" s="34"/>
      <c r="G23" s="1"/>
    </row>
    <row r="24" spans="1:7" ht="20.100000000000001" customHeight="1" thickTop="1" x14ac:dyDescent="0.2">
      <c r="A24" s="6"/>
      <c r="B24" s="42"/>
      <c r="C24" s="42"/>
      <c r="D24" s="42"/>
      <c r="E24" s="34"/>
      <c r="F24" s="34"/>
      <c r="G24" s="1"/>
    </row>
    <row r="25" spans="1:7" ht="20.100000000000001" customHeight="1" x14ac:dyDescent="0.2">
      <c r="A25" s="24" t="s">
        <v>41</v>
      </c>
      <c r="B25" s="46"/>
      <c r="C25" s="46"/>
      <c r="D25" s="42"/>
      <c r="E25" s="1"/>
      <c r="F25" s="34"/>
      <c r="G25" s="33"/>
    </row>
    <row r="26" spans="1:7" ht="20.100000000000001" customHeight="1" thickBot="1" x14ac:dyDescent="0.25">
      <c r="A26" s="24" t="s">
        <v>77</v>
      </c>
      <c r="B26" s="133"/>
      <c r="C26" s="42"/>
      <c r="D26" s="65">
        <f>+B26</f>
        <v>0</v>
      </c>
      <c r="E26" s="43" t="s">
        <v>6</v>
      </c>
      <c r="F26" s="34"/>
      <c r="G26" s="33"/>
    </row>
    <row r="27" spans="1:7" ht="20.100000000000001" customHeight="1" thickTop="1" x14ac:dyDescent="0.2">
      <c r="A27" s="25"/>
      <c r="B27" s="42"/>
      <c r="C27" s="42"/>
      <c r="D27" s="42"/>
      <c r="E27" s="34"/>
      <c r="F27" s="34"/>
      <c r="G27" s="33"/>
    </row>
    <row r="28" spans="1:7" ht="20.100000000000001" customHeight="1" thickBot="1" x14ac:dyDescent="0.25">
      <c r="A28" s="33" t="s">
        <v>40</v>
      </c>
      <c r="B28" s="42"/>
      <c r="C28" s="42"/>
      <c r="D28" s="64">
        <f>+D21+D23+D26</f>
        <v>0</v>
      </c>
      <c r="E28" s="43" t="s">
        <v>8</v>
      </c>
      <c r="F28" s="34"/>
      <c r="G28" s="33"/>
    </row>
    <row r="29" spans="1:7" ht="24" customHeight="1" thickTop="1" x14ac:dyDescent="0.2">
      <c r="A29" s="41" t="s">
        <v>11</v>
      </c>
      <c r="B29" s="42"/>
      <c r="C29" s="42"/>
      <c r="D29" s="42" t="s">
        <v>7</v>
      </c>
      <c r="E29" s="34" t="s">
        <v>7</v>
      </c>
      <c r="F29" s="34"/>
      <c r="G29" s="33"/>
    </row>
    <row r="30" spans="1:7" ht="24" customHeight="1" thickBot="1" x14ac:dyDescent="0.25">
      <c r="A30" s="33" t="s">
        <v>59</v>
      </c>
      <c r="B30" s="42"/>
      <c r="C30" s="42"/>
      <c r="D30" s="135"/>
      <c r="E30" s="43" t="s">
        <v>9</v>
      </c>
      <c r="F30" s="34"/>
      <c r="G30" s="1"/>
    </row>
    <row r="31" spans="1:7" ht="24" customHeight="1" thickTop="1" thickBot="1" x14ac:dyDescent="0.25">
      <c r="A31" s="33" t="s">
        <v>75</v>
      </c>
      <c r="B31" s="133"/>
      <c r="C31" s="42"/>
      <c r="D31" s="48"/>
      <c r="E31" s="34" t="s">
        <v>94</v>
      </c>
      <c r="F31" s="34"/>
      <c r="G31" s="1"/>
    </row>
    <row r="32" spans="1:7" ht="24" customHeight="1" thickTop="1" thickBot="1" x14ac:dyDescent="0.25">
      <c r="A32" s="33" t="s">
        <v>69</v>
      </c>
      <c r="B32" s="42"/>
      <c r="C32" s="42"/>
      <c r="D32" s="66">
        <f>+D30+B31</f>
        <v>0</v>
      </c>
      <c r="E32" s="43" t="s">
        <v>95</v>
      </c>
      <c r="F32" s="34"/>
      <c r="G32" s="1"/>
    </row>
    <row r="33" spans="1:7" ht="20.100000000000001" customHeight="1" thickTop="1" thickBot="1" x14ac:dyDescent="0.25">
      <c r="A33" s="24" t="s">
        <v>76</v>
      </c>
      <c r="B33" s="133"/>
      <c r="C33" s="42"/>
      <c r="D33" s="48" t="s">
        <v>7</v>
      </c>
      <c r="E33" s="43" t="s">
        <v>96</v>
      </c>
      <c r="F33" s="34"/>
      <c r="G33" s="33"/>
    </row>
    <row r="34" spans="1:7" ht="20.100000000000001" customHeight="1" thickTop="1" thickBot="1" x14ac:dyDescent="0.25">
      <c r="A34" s="24" t="s">
        <v>74</v>
      </c>
      <c r="B34" s="133"/>
      <c r="C34" s="42"/>
      <c r="D34" s="64">
        <f>+B33+B34</f>
        <v>0</v>
      </c>
      <c r="E34" s="43" t="s">
        <v>97</v>
      </c>
      <c r="F34" s="34"/>
      <c r="G34" s="1"/>
    </row>
    <row r="35" spans="1:7" ht="20.100000000000001" customHeight="1" thickTop="1" x14ac:dyDescent="0.2">
      <c r="A35" s="26"/>
      <c r="B35" s="50"/>
      <c r="C35" s="42"/>
      <c r="D35" s="51"/>
      <c r="E35" s="34"/>
      <c r="F35" s="34"/>
      <c r="G35" s="33"/>
    </row>
    <row r="36" spans="1:7" ht="20.100000000000001" customHeight="1" thickBot="1" x14ac:dyDescent="0.25">
      <c r="A36" s="24" t="s">
        <v>13</v>
      </c>
      <c r="B36" s="42"/>
      <c r="C36" s="42"/>
      <c r="D36" s="67">
        <f>+D32+D34</f>
        <v>0</v>
      </c>
      <c r="E36" s="43" t="s">
        <v>10</v>
      </c>
      <c r="F36" s="34"/>
      <c r="G36" s="33"/>
    </row>
    <row r="37" spans="1:7" ht="20.100000000000001" customHeight="1" thickTop="1" x14ac:dyDescent="0.2">
      <c r="A37" s="26"/>
      <c r="B37" s="42"/>
      <c r="C37" s="42"/>
      <c r="D37" s="50"/>
      <c r="E37" s="34" t="s">
        <v>7</v>
      </c>
      <c r="F37" s="34"/>
      <c r="G37" s="33"/>
    </row>
    <row r="38" spans="1:7" ht="17.100000000000001" customHeight="1" thickBot="1" x14ac:dyDescent="0.25">
      <c r="A38" s="24" t="s">
        <v>51</v>
      </c>
      <c r="B38" s="42"/>
      <c r="C38" s="29"/>
      <c r="D38" s="68" t="e">
        <f>D28/D36</f>
        <v>#DIV/0!</v>
      </c>
      <c r="E38" s="43" t="s">
        <v>12</v>
      </c>
      <c r="F38" s="34"/>
      <c r="G38" s="33"/>
    </row>
    <row r="39" spans="1:7" ht="20.100000000000001" customHeight="1" thickTop="1" x14ac:dyDescent="0.2">
      <c r="A39" s="26"/>
      <c r="B39" s="42"/>
      <c r="C39" s="42"/>
      <c r="D39" s="42"/>
      <c r="E39" s="34"/>
      <c r="F39" s="34"/>
      <c r="G39" s="33"/>
    </row>
    <row r="40" spans="1:7" ht="20.100000000000001" customHeight="1" thickBot="1" x14ac:dyDescent="0.25">
      <c r="A40" s="24" t="s">
        <v>16</v>
      </c>
      <c r="B40" s="54"/>
      <c r="C40" s="54"/>
      <c r="D40" s="67">
        <f>+D36</f>
        <v>0</v>
      </c>
      <c r="E40" s="43" t="s">
        <v>14</v>
      </c>
      <c r="F40" s="34"/>
      <c r="G40" s="33"/>
    </row>
    <row r="41" spans="1:7" ht="20.100000000000001" customHeight="1" thickTop="1" thickBot="1" x14ac:dyDescent="0.25">
      <c r="A41" s="24" t="s">
        <v>17</v>
      </c>
      <c r="B41" s="69">
        <f>-B33</f>
        <v>0</v>
      </c>
      <c r="C41" s="54"/>
      <c r="D41" s="51"/>
      <c r="E41" s="34"/>
      <c r="F41" s="34"/>
      <c r="G41" s="33"/>
    </row>
    <row r="42" spans="1:7" ht="20.100000000000001" customHeight="1" thickTop="1" thickBot="1" x14ac:dyDescent="0.25">
      <c r="A42" s="24" t="s">
        <v>18</v>
      </c>
      <c r="B42" s="69">
        <f>-B34</f>
        <v>0</v>
      </c>
      <c r="C42" s="54"/>
      <c r="D42" s="67">
        <f>+B41+B42</f>
        <v>0</v>
      </c>
      <c r="E42" s="43" t="s">
        <v>120</v>
      </c>
      <c r="F42" s="34"/>
      <c r="G42" s="33"/>
    </row>
    <row r="43" spans="1:7" ht="20.100000000000001" customHeight="1" thickTop="1" x14ac:dyDescent="0.2">
      <c r="A43" s="33"/>
      <c r="B43" s="54"/>
      <c r="C43" s="54"/>
      <c r="D43" s="51"/>
      <c r="E43" s="34"/>
      <c r="F43" s="34"/>
      <c r="G43" s="33"/>
    </row>
    <row r="44" spans="1:7" ht="20.100000000000001" customHeight="1" thickBot="1" x14ac:dyDescent="0.25">
      <c r="A44" s="33" t="s">
        <v>70</v>
      </c>
      <c r="B44" s="54"/>
      <c r="C44" s="54"/>
      <c r="D44" s="67">
        <f>D40+D42</f>
        <v>0</v>
      </c>
      <c r="E44" s="43" t="s">
        <v>95</v>
      </c>
      <c r="F44" s="34"/>
      <c r="G44" s="33"/>
    </row>
    <row r="45" spans="1:7" ht="20.100000000000001" customHeight="1" thickTop="1" x14ac:dyDescent="0.2">
      <c r="A45" s="7"/>
      <c r="B45" s="42" t="s">
        <v>7</v>
      </c>
      <c r="C45" s="42"/>
      <c r="D45" s="42" t="s">
        <v>7</v>
      </c>
      <c r="E45" s="34" t="s">
        <v>7</v>
      </c>
      <c r="F45" s="34"/>
      <c r="G45" s="1"/>
    </row>
    <row r="46" spans="1:7" ht="20.100000000000001" customHeight="1" thickBot="1" x14ac:dyDescent="0.25">
      <c r="A46" s="33" t="s">
        <v>51</v>
      </c>
      <c r="B46" s="42" t="s">
        <v>7</v>
      </c>
      <c r="C46" s="42"/>
      <c r="D46" s="68" t="e">
        <f>+D38</f>
        <v>#DIV/0!</v>
      </c>
      <c r="E46" s="43" t="s">
        <v>12</v>
      </c>
      <c r="F46" s="34"/>
      <c r="G46" s="33"/>
    </row>
    <row r="47" spans="1:7" ht="20.100000000000001" customHeight="1" thickTop="1" x14ac:dyDescent="0.2">
      <c r="A47" s="1"/>
      <c r="B47" s="42"/>
      <c r="C47" s="42"/>
      <c r="D47" s="42"/>
      <c r="E47" s="34"/>
      <c r="F47" s="34"/>
      <c r="G47" s="33"/>
    </row>
    <row r="48" spans="1:7" ht="20.100000000000001" customHeight="1" thickBot="1" x14ac:dyDescent="0.25">
      <c r="A48" s="33" t="s">
        <v>36</v>
      </c>
      <c r="B48" s="42"/>
      <c r="C48" s="42"/>
      <c r="D48" s="67" t="e">
        <f>D46*D44</f>
        <v>#DIV/0!</v>
      </c>
      <c r="E48" s="43" t="s">
        <v>14</v>
      </c>
      <c r="F48" s="34"/>
      <c r="G48" s="1"/>
    </row>
    <row r="49" spans="1:10" ht="20.100000000000001" customHeight="1" thickTop="1" x14ac:dyDescent="0.2">
      <c r="A49" s="33"/>
      <c r="B49" s="42"/>
      <c r="C49" s="42"/>
      <c r="D49" s="51"/>
      <c r="E49" s="34"/>
      <c r="F49" s="34"/>
      <c r="G49" s="33"/>
    </row>
    <row r="50" spans="1:10" ht="20.100000000000001" customHeight="1" x14ac:dyDescent="0.2">
      <c r="A50" s="41" t="s">
        <v>20</v>
      </c>
      <c r="B50" s="42"/>
      <c r="C50" s="42"/>
      <c r="D50" s="51" t="s">
        <v>7</v>
      </c>
      <c r="E50" s="34" t="s">
        <v>7</v>
      </c>
      <c r="F50" s="33"/>
      <c r="G50" s="1"/>
    </row>
    <row r="51" spans="1:10" ht="20.100000000000001" customHeight="1" x14ac:dyDescent="0.2">
      <c r="A51" s="33" t="s">
        <v>21</v>
      </c>
      <c r="B51" s="42"/>
      <c r="C51" s="42"/>
      <c r="D51" s="66">
        <f>+D28</f>
        <v>0</v>
      </c>
      <c r="E51" s="43" t="s">
        <v>8</v>
      </c>
      <c r="F51" s="33"/>
      <c r="G51" s="1"/>
    </row>
    <row r="52" spans="1:10" ht="20.100000000000001" customHeight="1" thickBot="1" x14ac:dyDescent="0.25">
      <c r="A52" s="33" t="s">
        <v>22</v>
      </c>
      <c r="B52" s="42"/>
      <c r="C52" s="42"/>
      <c r="D52" s="67" t="e">
        <f>D46*D42</f>
        <v>#DIV/0!</v>
      </c>
      <c r="E52" s="43" t="s">
        <v>15</v>
      </c>
      <c r="F52" s="1"/>
      <c r="G52" s="1"/>
    </row>
    <row r="53" spans="1:10" ht="20.100000000000001" customHeight="1" thickTop="1" thickBot="1" x14ac:dyDescent="0.25">
      <c r="A53" s="33" t="s">
        <v>37</v>
      </c>
      <c r="B53" s="42"/>
      <c r="C53" s="42"/>
      <c r="D53" s="70" t="e">
        <f>D51+D52</f>
        <v>#DIV/0!</v>
      </c>
      <c r="E53" s="43" t="s">
        <v>19</v>
      </c>
      <c r="F53" s="1"/>
      <c r="G53" s="1"/>
    </row>
    <row r="54" spans="1:10" ht="20.100000000000001" customHeight="1" thickTop="1" x14ac:dyDescent="0.25">
      <c r="A54" s="11"/>
      <c r="B54" s="42"/>
      <c r="C54" s="42"/>
      <c r="D54" s="57"/>
      <c r="E54" s="34"/>
      <c r="F54" s="1"/>
      <c r="G54" s="1"/>
    </row>
    <row r="55" spans="1:10" ht="20.100000000000001" customHeight="1" x14ac:dyDescent="0.25">
      <c r="A55" s="12"/>
      <c r="B55" s="5"/>
      <c r="C55" s="5"/>
      <c r="D55" s="5" t="s">
        <v>7</v>
      </c>
      <c r="E55" s="34"/>
      <c r="F55" s="1"/>
      <c r="G55" s="1"/>
    </row>
    <row r="56" spans="1:10" ht="20.100000000000001" customHeight="1" x14ac:dyDescent="0.2">
      <c r="B56" s="1"/>
      <c r="C56" s="1"/>
      <c r="D56" s="1"/>
      <c r="E56" s="2"/>
      <c r="F56" s="1"/>
      <c r="G56" s="1"/>
    </row>
    <row r="57" spans="1:10" ht="15.75" x14ac:dyDescent="0.25">
      <c r="A57" s="20" t="s">
        <v>52</v>
      </c>
      <c r="B57" s="17"/>
      <c r="C57" s="17"/>
      <c r="D57" s="18"/>
      <c r="E57" s="18"/>
      <c r="F57" s="18"/>
      <c r="G57" s="18"/>
      <c r="H57" s="18"/>
      <c r="I57" s="18"/>
      <c r="J57" s="18"/>
    </row>
    <row r="58" spans="1:10" ht="15.75" x14ac:dyDescent="0.25">
      <c r="A58" s="11"/>
      <c r="B58" s="17"/>
      <c r="C58" s="17"/>
      <c r="D58" s="18"/>
      <c r="E58" s="18"/>
      <c r="F58" s="18"/>
      <c r="G58" s="18"/>
      <c r="H58" s="18"/>
      <c r="I58" s="18"/>
      <c r="J58" s="18"/>
    </row>
    <row r="59" spans="1:10" ht="20.100000000000001" customHeight="1" x14ac:dyDescent="0.25">
      <c r="A59" s="11" t="s">
        <v>48</v>
      </c>
      <c r="B59" s="17"/>
      <c r="C59" s="17"/>
      <c r="D59" s="18"/>
      <c r="E59" s="18"/>
      <c r="F59" s="18"/>
      <c r="G59" s="18"/>
      <c r="H59" s="18"/>
      <c r="I59" s="18"/>
      <c r="J59" s="18"/>
    </row>
    <row r="60" spans="1:10" ht="20.100000000000001" customHeight="1" x14ac:dyDescent="0.25">
      <c r="A60" s="11" t="s">
        <v>53</v>
      </c>
      <c r="B60" s="18"/>
      <c r="C60" s="18"/>
      <c r="D60" s="18"/>
      <c r="E60" s="18"/>
      <c r="F60" s="18"/>
      <c r="G60" s="18"/>
      <c r="H60" s="18"/>
      <c r="I60" s="18"/>
      <c r="J60" s="18"/>
    </row>
    <row r="61" spans="1:10" ht="20.100000000000001" customHeight="1" x14ac:dyDescent="0.25">
      <c r="A61" s="11" t="s">
        <v>60</v>
      </c>
      <c r="B61" s="18"/>
      <c r="C61" s="18"/>
      <c r="D61" s="18"/>
      <c r="E61" s="18"/>
      <c r="F61" s="18"/>
      <c r="G61" s="18"/>
      <c r="H61" s="18"/>
      <c r="I61" s="18"/>
      <c r="J61" s="18"/>
    </row>
    <row r="62" spans="1:10" ht="20.100000000000001" customHeight="1" x14ac:dyDescent="0.25">
      <c r="A62" s="12" t="s">
        <v>78</v>
      </c>
      <c r="B62" s="18"/>
      <c r="C62" s="18"/>
      <c r="D62" s="18"/>
      <c r="E62" s="18"/>
      <c r="F62" s="18"/>
      <c r="G62" s="18"/>
      <c r="H62" s="18"/>
      <c r="I62" s="18"/>
      <c r="J62" s="18"/>
    </row>
    <row r="63" spans="1:10" ht="20.100000000000001" customHeight="1" x14ac:dyDescent="0.25">
      <c r="A63" s="12" t="s">
        <v>80</v>
      </c>
      <c r="B63" s="18"/>
      <c r="C63" s="18"/>
      <c r="D63" s="18"/>
      <c r="E63" s="18"/>
      <c r="F63" s="18"/>
      <c r="G63" s="18"/>
      <c r="H63" s="18"/>
      <c r="I63" s="18"/>
      <c r="J63" s="18"/>
    </row>
    <row r="64" spans="1:10" ht="20.100000000000001" customHeight="1" x14ac:dyDescent="0.25">
      <c r="A64" s="11" t="s">
        <v>79</v>
      </c>
      <c r="B64" s="18"/>
      <c r="C64" s="18"/>
      <c r="D64" s="18"/>
      <c r="E64" s="18"/>
      <c r="F64" s="18"/>
      <c r="G64" s="18"/>
      <c r="H64" s="18"/>
      <c r="I64" s="18"/>
      <c r="J64" s="18"/>
    </row>
    <row r="65" spans="1:10" ht="20.100000000000001" customHeight="1" x14ac:dyDescent="0.25">
      <c r="A65" s="11"/>
      <c r="B65" s="18"/>
      <c r="C65" s="18"/>
      <c r="D65" s="18"/>
      <c r="E65" s="18"/>
      <c r="F65" s="18"/>
      <c r="G65" s="18"/>
      <c r="H65" s="18"/>
      <c r="I65" s="18"/>
      <c r="J65" s="18"/>
    </row>
    <row r="66" spans="1:10" ht="20.100000000000001" customHeight="1" x14ac:dyDescent="0.25">
      <c r="A66" s="11" t="s">
        <v>24</v>
      </c>
      <c r="B66" s="18"/>
      <c r="C66" s="18"/>
      <c r="D66" s="18"/>
      <c r="E66" s="18"/>
      <c r="F66" s="18"/>
      <c r="G66" s="18"/>
      <c r="H66" s="18"/>
      <c r="I66" s="18"/>
      <c r="J66" s="18"/>
    </row>
    <row r="67" spans="1:10" ht="20.100000000000001" customHeight="1" x14ac:dyDescent="0.25">
      <c r="A67" s="19" t="s">
        <v>25</v>
      </c>
      <c r="B67" s="18"/>
      <c r="C67" s="18"/>
      <c r="D67" s="18"/>
      <c r="E67" s="18"/>
      <c r="F67" s="18"/>
      <c r="G67" s="18"/>
      <c r="H67" s="18"/>
      <c r="I67" s="18"/>
      <c r="J67" s="18"/>
    </row>
    <row r="68" spans="1:10" ht="20.100000000000001" customHeight="1" x14ac:dyDescent="0.25">
      <c r="A68" s="11"/>
      <c r="B68" s="18"/>
      <c r="C68" s="18"/>
      <c r="D68" s="18"/>
      <c r="E68" s="18"/>
      <c r="F68" s="18"/>
      <c r="G68" s="18"/>
      <c r="H68" s="18"/>
      <c r="I68" s="18"/>
      <c r="J68" s="18"/>
    </row>
    <row r="69" spans="1:10" ht="20.100000000000001" customHeight="1" x14ac:dyDescent="0.25">
      <c r="A69" s="11" t="s">
        <v>26</v>
      </c>
      <c r="B69" s="18"/>
      <c r="C69" s="18"/>
      <c r="D69" s="18"/>
      <c r="E69" s="18"/>
      <c r="F69" s="18"/>
      <c r="G69" s="18"/>
      <c r="H69" s="18"/>
      <c r="I69" s="18"/>
      <c r="J69" s="18"/>
    </row>
    <row r="70" spans="1:10" ht="20.100000000000001" customHeight="1" x14ac:dyDescent="0.25">
      <c r="A70" s="11" t="s">
        <v>27</v>
      </c>
      <c r="B70" s="18"/>
      <c r="C70" s="18"/>
      <c r="D70" s="18"/>
      <c r="E70" s="18"/>
      <c r="F70" s="18"/>
      <c r="G70" s="18"/>
      <c r="H70" s="18"/>
      <c r="I70" s="18"/>
      <c r="J70" s="18"/>
    </row>
    <row r="71" spans="1:10" ht="20.100000000000001" customHeight="1" x14ac:dyDescent="0.25">
      <c r="A71" s="11" t="s">
        <v>54</v>
      </c>
      <c r="B71" s="18"/>
      <c r="C71" s="18"/>
      <c r="D71" s="18"/>
      <c r="E71" s="18"/>
      <c r="F71" s="18"/>
      <c r="G71" s="18"/>
      <c r="H71" s="18"/>
      <c r="I71" s="18"/>
      <c r="J71" s="18"/>
    </row>
    <row r="72" spans="1:10" ht="20.100000000000001" customHeight="1" x14ac:dyDescent="0.2">
      <c r="A72" s="17"/>
      <c r="B72" s="18"/>
      <c r="C72" s="18"/>
      <c r="D72" s="18"/>
      <c r="E72" s="18"/>
      <c r="F72" s="18"/>
      <c r="G72" s="18"/>
      <c r="H72" s="18"/>
      <c r="I72" s="18"/>
      <c r="J72" s="18"/>
    </row>
    <row r="73" spans="1:10" ht="20.100000000000001" customHeight="1" x14ac:dyDescent="0.25">
      <c r="A73" s="28" t="s">
        <v>83</v>
      </c>
      <c r="B73" s="18"/>
      <c r="C73" s="18"/>
      <c r="D73" s="18"/>
      <c r="E73" s="18"/>
      <c r="F73" s="18"/>
      <c r="G73" s="18"/>
      <c r="H73" s="18"/>
      <c r="I73" s="18"/>
      <c r="J73" s="18"/>
    </row>
    <row r="74" spans="1:10" ht="20.100000000000001" customHeight="1" x14ac:dyDescent="0.25">
      <c r="A74" s="11" t="s">
        <v>121</v>
      </c>
      <c r="B74" s="18"/>
      <c r="C74" s="18"/>
      <c r="D74" s="18"/>
      <c r="E74" s="18"/>
      <c r="F74" s="18"/>
      <c r="G74" s="18"/>
      <c r="H74" s="18"/>
      <c r="I74" s="18"/>
      <c r="J74" s="18"/>
    </row>
    <row r="75" spans="1:10" ht="20.100000000000001" customHeight="1" x14ac:dyDescent="0.2">
      <c r="A75" s="17"/>
      <c r="B75" s="18"/>
      <c r="C75" s="18"/>
      <c r="D75" s="18"/>
      <c r="E75" s="18"/>
      <c r="F75" s="18"/>
      <c r="G75" s="18"/>
      <c r="H75" s="18"/>
      <c r="I75" s="18"/>
      <c r="J75" s="18"/>
    </row>
    <row r="76" spans="1:10" ht="20.100000000000001" customHeight="1" x14ac:dyDescent="0.25">
      <c r="A76" s="11" t="s">
        <v>104</v>
      </c>
      <c r="B76" s="18"/>
      <c r="C76" s="18"/>
      <c r="D76" s="18"/>
      <c r="E76" s="18"/>
      <c r="F76" s="18"/>
      <c r="G76" s="18"/>
      <c r="H76" s="18"/>
      <c r="I76" s="18"/>
      <c r="J76" s="18"/>
    </row>
    <row r="77" spans="1:10" ht="20.100000000000001" customHeight="1" x14ac:dyDescent="0.25">
      <c r="A77" s="11" t="s">
        <v>28</v>
      </c>
      <c r="B77" s="18"/>
      <c r="C77" s="18"/>
      <c r="D77" s="18"/>
      <c r="E77" s="18"/>
      <c r="F77" s="18"/>
      <c r="G77" s="18"/>
      <c r="H77" s="18"/>
      <c r="I77" s="18"/>
      <c r="J77" s="18"/>
    </row>
    <row r="78" spans="1:10" ht="20.100000000000001" customHeight="1" x14ac:dyDescent="0.25">
      <c r="A78" s="11" t="s">
        <v>29</v>
      </c>
      <c r="B78" s="18"/>
      <c r="C78" s="18"/>
      <c r="D78" s="18"/>
      <c r="E78" s="18"/>
      <c r="F78" s="18"/>
      <c r="G78" s="18"/>
      <c r="H78" s="18"/>
      <c r="I78" s="18"/>
      <c r="J78" s="18"/>
    </row>
    <row r="79" spans="1:10" ht="20.100000000000001" customHeight="1" x14ac:dyDescent="0.25">
      <c r="A79" s="11"/>
      <c r="B79" s="18"/>
      <c r="C79" s="18"/>
      <c r="D79" s="18"/>
      <c r="E79" s="18"/>
      <c r="F79" s="18"/>
      <c r="G79" s="18"/>
      <c r="H79" s="18"/>
      <c r="I79" s="18"/>
      <c r="J79" s="18"/>
    </row>
    <row r="80" spans="1:10" ht="20.100000000000001" customHeight="1" x14ac:dyDescent="0.25">
      <c r="A80" s="11" t="s">
        <v>105</v>
      </c>
      <c r="B80" s="18"/>
      <c r="C80" s="18"/>
      <c r="D80" s="18"/>
      <c r="E80" s="18"/>
      <c r="F80" s="18"/>
      <c r="G80" s="18"/>
      <c r="H80" s="18"/>
      <c r="I80" s="18"/>
      <c r="J80" s="18"/>
    </row>
    <row r="81" spans="1:10" ht="20.100000000000001" customHeight="1" x14ac:dyDescent="0.25">
      <c r="A81" s="11" t="s">
        <v>71</v>
      </c>
      <c r="B81" s="18"/>
      <c r="C81" s="18"/>
      <c r="D81" s="18"/>
      <c r="E81" s="18"/>
      <c r="F81" s="18"/>
      <c r="G81" s="18"/>
      <c r="H81" s="18"/>
      <c r="I81" s="18"/>
      <c r="J81" s="18"/>
    </row>
    <row r="82" spans="1:10" ht="20.100000000000001" customHeight="1" x14ac:dyDescent="0.25">
      <c r="A82" s="11"/>
      <c r="B82" s="18"/>
      <c r="C82" s="18"/>
      <c r="D82" s="18"/>
      <c r="E82" s="18"/>
      <c r="F82" s="18"/>
      <c r="G82" s="18"/>
      <c r="H82" s="18"/>
      <c r="I82" s="18"/>
      <c r="J82" s="18"/>
    </row>
    <row r="83" spans="1:10" ht="20.100000000000001" customHeight="1" x14ac:dyDescent="0.25">
      <c r="A83" s="11" t="s">
        <v>106</v>
      </c>
      <c r="B83" s="18"/>
      <c r="C83" s="18"/>
      <c r="D83" s="18"/>
      <c r="E83" s="18"/>
      <c r="F83" s="18"/>
      <c r="G83" s="18"/>
      <c r="H83" s="18"/>
      <c r="I83" s="18"/>
      <c r="J83" s="18"/>
    </row>
    <row r="84" spans="1:10" ht="20.100000000000001" customHeight="1" x14ac:dyDescent="0.25">
      <c r="A84" s="11"/>
      <c r="B84" s="18"/>
      <c r="C84" s="18"/>
      <c r="D84" s="18"/>
      <c r="E84" s="18"/>
      <c r="F84" s="18"/>
      <c r="G84" s="18"/>
      <c r="H84" s="18"/>
      <c r="I84" s="18"/>
      <c r="J84" s="18"/>
    </row>
    <row r="85" spans="1:10" ht="20.100000000000001" customHeight="1" x14ac:dyDescent="0.25">
      <c r="A85" s="11" t="s">
        <v>107</v>
      </c>
      <c r="B85" s="18"/>
      <c r="C85" s="18"/>
      <c r="D85" s="18"/>
      <c r="E85" s="18"/>
      <c r="F85" s="18"/>
      <c r="G85" s="18"/>
      <c r="H85" s="18"/>
      <c r="I85" s="18"/>
      <c r="J85" s="18"/>
    </row>
    <row r="86" spans="1:10" ht="20.100000000000001" customHeight="1" x14ac:dyDescent="0.25">
      <c r="A86" s="11" t="s">
        <v>30</v>
      </c>
      <c r="B86" s="18"/>
      <c r="C86" s="18"/>
      <c r="D86" s="18"/>
      <c r="E86" s="18"/>
      <c r="F86" s="18"/>
      <c r="G86" s="18"/>
      <c r="H86" s="18"/>
      <c r="I86" s="18"/>
      <c r="J86" s="18"/>
    </row>
    <row r="87" spans="1:10" ht="20.100000000000001" customHeight="1" x14ac:dyDescent="0.25">
      <c r="A87" s="11"/>
      <c r="B87" s="18"/>
      <c r="C87" s="18"/>
      <c r="D87" s="18"/>
      <c r="E87" s="18"/>
      <c r="F87" s="18"/>
      <c r="G87" s="18"/>
      <c r="H87" s="18"/>
      <c r="I87" s="18"/>
      <c r="J87" s="18"/>
    </row>
    <row r="88" spans="1:10" ht="20.100000000000001" customHeight="1" x14ac:dyDescent="0.25">
      <c r="A88" s="11" t="s">
        <v>122</v>
      </c>
      <c r="B88" s="18"/>
      <c r="C88" s="18"/>
      <c r="D88" s="18"/>
      <c r="E88" s="18"/>
      <c r="F88" s="18"/>
      <c r="G88" s="18"/>
      <c r="H88" s="18"/>
      <c r="I88" s="18"/>
      <c r="J88" s="18"/>
    </row>
    <row r="89" spans="1:10" ht="20.100000000000001" customHeight="1" x14ac:dyDescent="0.25">
      <c r="A89" s="11" t="s">
        <v>56</v>
      </c>
      <c r="B89" s="18"/>
      <c r="C89" s="18"/>
      <c r="D89" s="18"/>
      <c r="E89" s="18"/>
      <c r="F89" s="18"/>
      <c r="G89" s="18"/>
      <c r="H89" s="18"/>
      <c r="I89" s="18"/>
      <c r="J89" s="18"/>
    </row>
    <row r="90" spans="1:10" ht="20.100000000000001" customHeight="1" x14ac:dyDescent="0.25">
      <c r="A90" s="11"/>
      <c r="B90" s="18"/>
      <c r="C90" s="18"/>
      <c r="D90" s="18"/>
      <c r="E90" s="18"/>
      <c r="F90" s="18"/>
      <c r="G90" s="18"/>
      <c r="H90" s="18"/>
      <c r="I90" s="18"/>
      <c r="J90" s="18"/>
    </row>
    <row r="91" spans="1:10" ht="20.100000000000001" customHeight="1" x14ac:dyDescent="0.25">
      <c r="A91" s="11" t="s">
        <v>111</v>
      </c>
      <c r="B91" s="18"/>
      <c r="C91" s="18"/>
      <c r="D91" s="18"/>
      <c r="E91" s="18"/>
      <c r="F91" s="18"/>
      <c r="G91" s="18"/>
      <c r="H91" s="18"/>
      <c r="I91" s="18"/>
      <c r="J91" s="18"/>
    </row>
    <row r="92" spans="1:10" ht="20.100000000000001" customHeight="1" x14ac:dyDescent="0.25">
      <c r="A92" s="11" t="s">
        <v>67</v>
      </c>
      <c r="B92" s="18"/>
      <c r="C92" s="18"/>
      <c r="D92" s="18"/>
      <c r="E92" s="18"/>
      <c r="F92" s="18"/>
      <c r="G92" s="18"/>
      <c r="H92" s="18"/>
      <c r="I92" s="18"/>
      <c r="J92" s="18"/>
    </row>
    <row r="93" spans="1:10" ht="20.100000000000001" customHeight="1" x14ac:dyDescent="0.25">
      <c r="A93" s="11" t="s">
        <v>73</v>
      </c>
      <c r="B93" s="18"/>
      <c r="C93" s="18"/>
      <c r="D93" s="18"/>
      <c r="E93" s="18"/>
      <c r="F93" s="18"/>
      <c r="G93" s="18"/>
      <c r="H93" s="18"/>
      <c r="I93" s="18"/>
      <c r="J93" s="18"/>
    </row>
    <row r="94" spans="1:10" ht="20.100000000000001" customHeight="1" x14ac:dyDescent="0.25">
      <c r="A94" s="11"/>
      <c r="B94" s="18"/>
      <c r="C94" s="18"/>
      <c r="D94" s="18"/>
      <c r="E94" s="18"/>
      <c r="F94" s="18"/>
      <c r="G94" s="18"/>
      <c r="H94" s="18"/>
      <c r="I94" s="18"/>
      <c r="J94" s="18"/>
    </row>
    <row r="95" spans="1:10" ht="20.100000000000001" customHeight="1" x14ac:dyDescent="0.25">
      <c r="A95" s="11" t="s">
        <v>123</v>
      </c>
      <c r="B95" s="18"/>
      <c r="C95" s="18"/>
      <c r="D95" s="18"/>
      <c r="E95" s="18"/>
      <c r="F95" s="18"/>
      <c r="G95" s="18"/>
      <c r="H95" s="18"/>
      <c r="I95" s="18"/>
      <c r="J95" s="18"/>
    </row>
    <row r="96" spans="1:10" ht="20.100000000000001" customHeight="1" x14ac:dyDescent="0.25">
      <c r="A96" s="11" t="s">
        <v>43</v>
      </c>
      <c r="B96" s="18"/>
      <c r="C96" s="18"/>
      <c r="D96" s="18"/>
      <c r="E96" s="18"/>
      <c r="F96" s="18"/>
      <c r="G96" s="18"/>
      <c r="H96" s="18"/>
      <c r="I96" s="18"/>
      <c r="J96" s="18"/>
    </row>
    <row r="97" spans="1:10" ht="20.100000000000001" customHeight="1" x14ac:dyDescent="0.25">
      <c r="A97" s="11"/>
      <c r="B97" s="18"/>
      <c r="C97" s="18"/>
      <c r="D97" s="18"/>
      <c r="E97" s="18"/>
      <c r="F97" s="18"/>
      <c r="G97" s="18"/>
      <c r="H97" s="18"/>
      <c r="I97" s="18"/>
      <c r="J97" s="18"/>
    </row>
    <row r="98" spans="1:10" ht="15.75" x14ac:dyDescent="0.25">
      <c r="A98" s="11" t="s">
        <v>124</v>
      </c>
      <c r="B98" s="18"/>
      <c r="C98" s="18"/>
      <c r="D98" s="18"/>
      <c r="E98" s="18"/>
      <c r="F98" s="18"/>
      <c r="G98" s="18"/>
      <c r="H98" s="18"/>
      <c r="I98" s="18"/>
      <c r="J98" s="18"/>
    </row>
    <row r="99" spans="1:10" ht="15.75" x14ac:dyDescent="0.25">
      <c r="A99" s="11" t="s">
        <v>45</v>
      </c>
      <c r="B99" s="18"/>
      <c r="C99" s="18"/>
      <c r="D99" s="18"/>
      <c r="E99" s="18"/>
      <c r="F99" s="18"/>
      <c r="G99" s="18"/>
      <c r="H99" s="18"/>
      <c r="I99" s="18"/>
      <c r="J99" s="18"/>
    </row>
    <row r="100" spans="1:10" ht="15.75" x14ac:dyDescent="0.25">
      <c r="A100" s="11" t="s">
        <v>31</v>
      </c>
      <c r="B100" s="18"/>
      <c r="C100" s="18"/>
      <c r="D100" s="18"/>
      <c r="E100" s="18"/>
      <c r="F100" s="18"/>
      <c r="G100" s="18"/>
      <c r="H100" s="18"/>
      <c r="I100" s="18"/>
      <c r="J100" s="18"/>
    </row>
    <row r="101" spans="1:10" ht="15" x14ac:dyDescent="0.2">
      <c r="A101" s="17"/>
      <c r="B101" s="18"/>
      <c r="C101" s="18"/>
      <c r="D101" s="18"/>
      <c r="E101" s="18"/>
      <c r="F101" s="18"/>
      <c r="G101" s="18"/>
      <c r="H101" s="18"/>
      <c r="I101" s="18"/>
      <c r="J101" s="18"/>
    </row>
    <row r="102" spans="1:10" ht="15.75" x14ac:dyDescent="0.25">
      <c r="A102" s="11" t="s">
        <v>125</v>
      </c>
      <c r="B102" s="18"/>
      <c r="C102" s="18"/>
      <c r="D102" s="18"/>
      <c r="E102" s="18"/>
      <c r="F102" s="18"/>
      <c r="G102" s="18"/>
      <c r="H102" s="18"/>
      <c r="I102" s="18"/>
      <c r="J102" s="18"/>
    </row>
    <row r="103" spans="1:10" ht="15.75" x14ac:dyDescent="0.25">
      <c r="A103" s="11" t="s">
        <v>47</v>
      </c>
      <c r="B103" s="18"/>
      <c r="C103" s="18"/>
      <c r="D103" s="18"/>
      <c r="E103" s="18"/>
      <c r="F103" s="18"/>
      <c r="G103" s="18"/>
      <c r="H103" s="18"/>
      <c r="I103" s="18"/>
      <c r="J103" s="18"/>
    </row>
    <row r="104" spans="1:10" x14ac:dyDescent="0.2">
      <c r="A104" s="7"/>
    </row>
    <row r="105" spans="1:10" x14ac:dyDescent="0.2">
      <c r="A105" s="3"/>
    </row>
  </sheetData>
  <mergeCells count="1">
    <mergeCell ref="A14:B14"/>
  </mergeCells>
  <phoneticPr fontId="0" type="noConversion"/>
  <printOptions horizontalCentered="1" verticalCentered="1"/>
  <pageMargins left="0.25" right="0.34" top="0.75" bottom="0.75" header="0.5" footer="0.5"/>
  <pageSetup scale="69" orientation="portrait" horizontalDpi="300" r:id="rId1"/>
  <headerFooter alignWithMargins="0"/>
  <colBreaks count="1" manualBreakCount="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0"/>
  <sheetViews>
    <sheetView workbookViewId="0">
      <selection sqref="A1:E1"/>
    </sheetView>
  </sheetViews>
  <sheetFormatPr defaultColWidth="8.7109375" defaultRowHeight="12.75" x14ac:dyDescent="0.2"/>
  <cols>
    <col min="1" max="1" width="85.7109375" style="8" customWidth="1"/>
    <col min="2" max="2" width="17.140625" style="3" customWidth="1"/>
    <col min="3" max="3" width="1.7109375" style="3" customWidth="1"/>
    <col min="4" max="4" width="12.7109375" style="3" customWidth="1"/>
    <col min="5" max="5" width="18.28515625" style="3" customWidth="1"/>
    <col min="6" max="16384" width="8.7109375" style="3"/>
  </cols>
  <sheetData>
    <row r="1" spans="1:9" ht="18" x14ac:dyDescent="0.25">
      <c r="A1" s="469" t="s">
        <v>145</v>
      </c>
      <c r="B1" s="469"/>
      <c r="C1" s="469"/>
      <c r="D1" s="469"/>
      <c r="E1" s="469"/>
    </row>
    <row r="2" spans="1:9" ht="19.5" customHeight="1" x14ac:dyDescent="0.25">
      <c r="A2" s="469" t="s">
        <v>146</v>
      </c>
      <c r="B2" s="469"/>
      <c r="C2" s="469"/>
      <c r="D2" s="469"/>
      <c r="E2" s="469"/>
      <c r="F2" s="2"/>
      <c r="G2" s="33"/>
      <c r="H2" s="1"/>
      <c r="I2" s="1"/>
    </row>
    <row r="3" spans="1:9" ht="9" customHeight="1" x14ac:dyDescent="0.25">
      <c r="A3" s="21"/>
      <c r="B3" s="9"/>
      <c r="C3" s="9"/>
      <c r="D3" s="9"/>
      <c r="E3" s="9"/>
      <c r="F3" s="2"/>
      <c r="G3" s="33"/>
      <c r="H3" s="1"/>
      <c r="I3" s="1"/>
    </row>
    <row r="4" spans="1:9" ht="9" customHeight="1" x14ac:dyDescent="0.25">
      <c r="A4" s="21"/>
      <c r="B4" s="9"/>
      <c r="C4" s="9"/>
      <c r="D4" s="9"/>
      <c r="E4" s="9"/>
      <c r="F4" s="2"/>
      <c r="G4" s="33"/>
      <c r="H4" s="1"/>
      <c r="I4" s="1"/>
    </row>
    <row r="5" spans="1:9" ht="9" customHeight="1" x14ac:dyDescent="0.25">
      <c r="A5" s="21"/>
      <c r="B5" s="9"/>
      <c r="C5" s="9"/>
      <c r="D5" s="9"/>
      <c r="E5" s="9"/>
      <c r="F5" s="2"/>
      <c r="G5" s="33"/>
      <c r="H5" s="1"/>
      <c r="I5" s="1"/>
    </row>
    <row r="6" spans="1:9" ht="9" customHeight="1" x14ac:dyDescent="0.25">
      <c r="A6" s="21"/>
      <c r="B6" s="9"/>
      <c r="C6" s="9"/>
      <c r="D6" s="9"/>
      <c r="E6" s="9"/>
      <c r="F6" s="2"/>
      <c r="G6" s="33"/>
      <c r="H6" s="1"/>
      <c r="I6" s="1"/>
    </row>
    <row r="7" spans="1:9" ht="9" customHeight="1" x14ac:dyDescent="0.25">
      <c r="A7" s="21"/>
      <c r="B7" s="9"/>
      <c r="C7" s="9"/>
      <c r="D7" s="9"/>
      <c r="E7" s="9"/>
      <c r="F7" s="2"/>
      <c r="G7" s="33"/>
      <c r="H7" s="1"/>
      <c r="I7" s="1"/>
    </row>
    <row r="8" spans="1:9" ht="15" customHeight="1" x14ac:dyDescent="0.25">
      <c r="A8" s="139" t="s">
        <v>49</v>
      </c>
      <c r="B8" s="10"/>
      <c r="C8" s="10"/>
      <c r="D8" s="9"/>
      <c r="E8" s="9"/>
      <c r="F8" s="34"/>
      <c r="G8" s="33"/>
      <c r="H8" s="1"/>
      <c r="I8" s="1"/>
    </row>
    <row r="9" spans="1:9" ht="15" customHeight="1" x14ac:dyDescent="0.25">
      <c r="A9" s="27" t="s">
        <v>85</v>
      </c>
      <c r="B9" s="10"/>
      <c r="C9" s="10"/>
      <c r="D9" s="9"/>
      <c r="E9" s="9"/>
      <c r="F9" s="34"/>
      <c r="G9" s="33"/>
      <c r="H9" s="1"/>
      <c r="I9" s="1"/>
    </row>
    <row r="10" spans="1:9" ht="15" customHeight="1" x14ac:dyDescent="0.25">
      <c r="A10" s="140" t="s">
        <v>57</v>
      </c>
      <c r="B10" s="10"/>
      <c r="C10" s="10"/>
      <c r="D10" s="9"/>
      <c r="E10" s="9"/>
      <c r="F10" s="34"/>
      <c r="G10" s="33"/>
      <c r="H10" s="1"/>
      <c r="I10" s="1"/>
    </row>
    <row r="11" spans="1:9" ht="12.75" customHeight="1" x14ac:dyDescent="0.25">
      <c r="A11" s="22" t="s">
        <v>38</v>
      </c>
      <c r="B11" s="10"/>
      <c r="C11" s="10"/>
      <c r="D11" s="9"/>
      <c r="E11" s="9"/>
      <c r="F11" s="34"/>
      <c r="G11" s="33"/>
      <c r="H11" s="1"/>
      <c r="I11" s="1"/>
    </row>
    <row r="12" spans="1:9" ht="12.75" customHeight="1" x14ac:dyDescent="0.25">
      <c r="A12" s="23" t="s">
        <v>39</v>
      </c>
      <c r="B12" s="10"/>
      <c r="C12" s="10"/>
      <c r="D12" s="9"/>
      <c r="E12" s="9"/>
      <c r="F12" s="34"/>
      <c r="G12" s="33"/>
      <c r="H12" s="1"/>
      <c r="I12" s="1"/>
    </row>
    <row r="13" spans="1:9" x14ac:dyDescent="0.2">
      <c r="A13" s="14"/>
      <c r="B13" s="15"/>
      <c r="C13" s="15"/>
      <c r="D13" s="16"/>
      <c r="E13" s="1"/>
      <c r="F13" s="34"/>
      <c r="G13" s="33"/>
    </row>
    <row r="14" spans="1:9" ht="15.75" x14ac:dyDescent="0.25">
      <c r="A14" s="13" t="s">
        <v>0</v>
      </c>
      <c r="B14" s="15"/>
      <c r="C14" s="15"/>
      <c r="D14" s="16"/>
      <c r="E14" s="1"/>
      <c r="F14" s="34"/>
      <c r="G14" s="1"/>
    </row>
    <row r="15" spans="1:9" ht="15.75" x14ac:dyDescent="0.25">
      <c r="A15" s="13" t="s">
        <v>1</v>
      </c>
      <c r="B15" s="4"/>
      <c r="C15" s="4"/>
      <c r="D15" s="1"/>
      <c r="E15" s="34" t="s">
        <v>2</v>
      </c>
      <c r="F15" s="34"/>
      <c r="G15" s="33"/>
    </row>
    <row r="16" spans="1:9" x14ac:dyDescent="0.2">
      <c r="A16" s="7"/>
      <c r="B16" s="1"/>
      <c r="C16" s="1"/>
      <c r="D16" s="1"/>
      <c r="E16" s="40" t="s">
        <v>3</v>
      </c>
      <c r="F16" s="34"/>
    </row>
    <row r="17" spans="1:7" ht="20.100000000000001" customHeight="1" x14ac:dyDescent="0.2">
      <c r="A17" s="41" t="s">
        <v>50</v>
      </c>
      <c r="B17" s="1"/>
      <c r="C17" s="1"/>
      <c r="E17" s="1"/>
      <c r="F17" s="34"/>
      <c r="G17" s="1"/>
    </row>
    <row r="18" spans="1:7" ht="20.100000000000001" customHeight="1" thickBot="1" x14ac:dyDescent="0.25">
      <c r="A18" s="33" t="s">
        <v>81</v>
      </c>
      <c r="B18" s="5"/>
      <c r="C18" s="5"/>
      <c r="D18" s="141"/>
      <c r="E18" s="43" t="s">
        <v>4</v>
      </c>
      <c r="F18" s="34"/>
      <c r="G18" s="1"/>
    </row>
    <row r="19" spans="1:7" ht="20.100000000000001" customHeight="1" thickTop="1" x14ac:dyDescent="0.2">
      <c r="A19" s="6"/>
      <c r="B19" s="5"/>
      <c r="C19" s="5"/>
      <c r="D19" s="5"/>
      <c r="E19" s="34"/>
      <c r="F19" s="34"/>
    </row>
    <row r="20" spans="1:7" ht="20.100000000000001" customHeight="1" thickBot="1" x14ac:dyDescent="0.25">
      <c r="A20" s="24" t="s">
        <v>82</v>
      </c>
      <c r="B20" s="71">
        <f>+D18*0.01672</f>
        <v>0</v>
      </c>
      <c r="C20" s="5"/>
      <c r="D20" s="72">
        <f>+B20</f>
        <v>0</v>
      </c>
      <c r="E20" s="43" t="s">
        <v>5</v>
      </c>
      <c r="F20" s="34"/>
      <c r="G20" s="1"/>
    </row>
    <row r="21" spans="1:7" ht="20.100000000000001" customHeight="1" thickTop="1" x14ac:dyDescent="0.2">
      <c r="A21" s="6"/>
      <c r="B21" s="5"/>
      <c r="C21" s="5"/>
      <c r="D21" s="5"/>
      <c r="E21" s="34"/>
      <c r="F21" s="34"/>
      <c r="G21" s="1"/>
    </row>
    <row r="22" spans="1:7" ht="20.100000000000001" customHeight="1" x14ac:dyDescent="0.2">
      <c r="A22" s="24" t="s">
        <v>41</v>
      </c>
      <c r="B22" s="73"/>
      <c r="C22" s="73"/>
      <c r="D22" s="5"/>
      <c r="E22" s="1"/>
      <c r="F22" s="34"/>
      <c r="G22" s="33"/>
    </row>
    <row r="23" spans="1:7" ht="20.100000000000001" customHeight="1" thickBot="1" x14ac:dyDescent="0.25">
      <c r="A23" s="24" t="s">
        <v>77</v>
      </c>
      <c r="B23" s="142"/>
      <c r="C23" s="5"/>
      <c r="D23" s="74">
        <f>+B23</f>
        <v>0</v>
      </c>
      <c r="E23" s="43" t="s">
        <v>6</v>
      </c>
      <c r="F23" s="34"/>
      <c r="G23" s="33"/>
    </row>
    <row r="24" spans="1:7" ht="20.100000000000001" customHeight="1" thickTop="1" x14ac:dyDescent="0.2">
      <c r="A24" s="25"/>
      <c r="B24" s="5"/>
      <c r="C24" s="5"/>
      <c r="D24" s="5"/>
      <c r="E24" s="34"/>
      <c r="F24" s="34"/>
      <c r="G24" s="33"/>
    </row>
    <row r="25" spans="1:7" ht="20.100000000000001" customHeight="1" thickBot="1" x14ac:dyDescent="0.25">
      <c r="A25" s="24" t="s">
        <v>126</v>
      </c>
      <c r="B25" s="143"/>
      <c r="C25" s="5"/>
      <c r="D25" s="5" t="s">
        <v>7</v>
      </c>
      <c r="E25" s="43" t="s">
        <v>8</v>
      </c>
      <c r="F25" s="34"/>
      <c r="G25" s="33"/>
    </row>
    <row r="26" spans="1:7" ht="20.100000000000001" customHeight="1" thickTop="1" x14ac:dyDescent="0.2">
      <c r="A26" s="24" t="s">
        <v>58</v>
      </c>
      <c r="B26" s="5"/>
      <c r="C26" s="5"/>
      <c r="D26" s="5"/>
      <c r="E26" s="34"/>
      <c r="F26" s="34"/>
      <c r="G26" s="33"/>
    </row>
    <row r="27" spans="1:7" ht="20.100000000000001" customHeight="1" thickBot="1" x14ac:dyDescent="0.25">
      <c r="A27" s="24" t="s">
        <v>127</v>
      </c>
      <c r="B27" s="75">
        <f>B25*0</f>
        <v>0</v>
      </c>
      <c r="C27" s="5"/>
      <c r="D27" s="72">
        <f>+B25-B27</f>
        <v>0</v>
      </c>
      <c r="E27" s="34" t="s">
        <v>8</v>
      </c>
      <c r="F27" s="34"/>
      <c r="G27" s="33"/>
    </row>
    <row r="28" spans="1:7" ht="20.100000000000001" customHeight="1" thickTop="1" x14ac:dyDescent="0.2">
      <c r="A28" s="24" t="s">
        <v>128</v>
      </c>
      <c r="B28" s="5"/>
      <c r="C28" s="5"/>
      <c r="D28" s="5"/>
      <c r="E28" s="34"/>
      <c r="F28" s="34"/>
      <c r="G28" s="1"/>
    </row>
    <row r="29" spans="1:7" ht="20.100000000000001" customHeight="1" thickBot="1" x14ac:dyDescent="0.25">
      <c r="A29" s="33"/>
      <c r="B29" s="76" t="s">
        <v>7</v>
      </c>
      <c r="C29" s="5"/>
      <c r="D29" s="77"/>
      <c r="E29" s="43"/>
      <c r="F29" s="34"/>
      <c r="G29" s="33"/>
    </row>
    <row r="30" spans="1:7" ht="20.100000000000001" customHeight="1" thickTop="1" thickBot="1" x14ac:dyDescent="0.25">
      <c r="A30" s="33" t="s">
        <v>40</v>
      </c>
      <c r="B30" s="5"/>
      <c r="C30" s="5"/>
      <c r="D30" s="72">
        <f>+D18+D20+D23+D27+D29</f>
        <v>0</v>
      </c>
      <c r="E30" s="43" t="s">
        <v>9</v>
      </c>
      <c r="F30" s="34"/>
      <c r="G30" s="33"/>
    </row>
    <row r="31" spans="1:7" ht="24" customHeight="1" thickTop="1" x14ac:dyDescent="0.2">
      <c r="A31" s="41" t="s">
        <v>11</v>
      </c>
      <c r="B31" s="5"/>
      <c r="C31" s="5"/>
      <c r="D31" s="5" t="s">
        <v>7</v>
      </c>
      <c r="E31" s="34" t="s">
        <v>7</v>
      </c>
      <c r="F31" s="34"/>
      <c r="G31" s="33"/>
    </row>
    <row r="32" spans="1:7" ht="24" customHeight="1" thickBot="1" x14ac:dyDescent="0.25">
      <c r="A32" s="33" t="s">
        <v>59</v>
      </c>
      <c r="B32" s="5"/>
      <c r="C32" s="5"/>
      <c r="D32" s="144"/>
      <c r="E32" s="43" t="s">
        <v>10</v>
      </c>
      <c r="F32" s="34"/>
      <c r="G32" s="1"/>
    </row>
    <row r="33" spans="1:7" ht="24" customHeight="1" thickTop="1" thickBot="1" x14ac:dyDescent="0.25">
      <c r="A33" s="33" t="s">
        <v>75</v>
      </c>
      <c r="B33" s="145"/>
      <c r="C33" s="5"/>
      <c r="D33" s="78"/>
      <c r="E33" s="34" t="s">
        <v>32</v>
      </c>
      <c r="F33" s="34"/>
      <c r="G33" s="1"/>
    </row>
    <row r="34" spans="1:7" ht="24" customHeight="1" thickTop="1" thickBot="1" x14ac:dyDescent="0.25">
      <c r="A34" s="33" t="s">
        <v>69</v>
      </c>
      <c r="B34" s="5"/>
      <c r="C34" s="5"/>
      <c r="D34" s="79">
        <f>+D32+B33</f>
        <v>0</v>
      </c>
      <c r="E34" s="43" t="s">
        <v>33</v>
      </c>
      <c r="F34" s="34"/>
      <c r="G34" s="1"/>
    </row>
    <row r="35" spans="1:7" ht="20.100000000000001" customHeight="1" thickTop="1" thickBot="1" x14ac:dyDescent="0.25">
      <c r="A35" s="24" t="s">
        <v>76</v>
      </c>
      <c r="B35" s="142"/>
      <c r="C35" s="5"/>
      <c r="D35" s="78" t="s">
        <v>7</v>
      </c>
      <c r="E35" s="43" t="s">
        <v>61</v>
      </c>
      <c r="F35" s="34"/>
      <c r="G35" s="33"/>
    </row>
    <row r="36" spans="1:7" ht="20.100000000000001" customHeight="1" thickTop="1" thickBot="1" x14ac:dyDescent="0.25">
      <c r="A36" s="24" t="s">
        <v>74</v>
      </c>
      <c r="B36" s="142"/>
      <c r="C36" s="5"/>
      <c r="D36" s="72">
        <f>+B35+B36</f>
        <v>0</v>
      </c>
      <c r="E36" s="43" t="s">
        <v>62</v>
      </c>
      <c r="F36" s="34"/>
      <c r="G36" s="1"/>
    </row>
    <row r="37" spans="1:7" ht="20.100000000000001" customHeight="1" thickTop="1" x14ac:dyDescent="0.2">
      <c r="A37" s="26"/>
      <c r="B37" s="76"/>
      <c r="C37" s="5"/>
      <c r="D37" s="80"/>
      <c r="E37" s="34"/>
      <c r="F37" s="34"/>
      <c r="G37" s="33"/>
    </row>
    <row r="38" spans="1:7" ht="20.100000000000001" customHeight="1" thickBot="1" x14ac:dyDescent="0.25">
      <c r="A38" s="24" t="s">
        <v>13</v>
      </c>
      <c r="B38" s="5"/>
      <c r="C38" s="5"/>
      <c r="D38" s="81">
        <f>+D34+D36</f>
        <v>0</v>
      </c>
      <c r="E38" s="43" t="s">
        <v>12</v>
      </c>
      <c r="F38" s="34"/>
      <c r="G38" s="33"/>
    </row>
    <row r="39" spans="1:7" ht="20.100000000000001" customHeight="1" thickTop="1" x14ac:dyDescent="0.2">
      <c r="A39" s="26"/>
      <c r="B39" s="5"/>
      <c r="C39" s="5"/>
      <c r="D39" s="76"/>
      <c r="E39" s="34" t="s">
        <v>7</v>
      </c>
      <c r="F39" s="34"/>
      <c r="G39" s="33"/>
    </row>
    <row r="40" spans="1:7" ht="17.100000000000001" customHeight="1" thickBot="1" x14ac:dyDescent="0.25">
      <c r="A40" s="24" t="s">
        <v>51</v>
      </c>
      <c r="B40" s="5"/>
      <c r="C40" s="1"/>
      <c r="D40" s="82" t="e">
        <f>D30/D38</f>
        <v>#DIV/0!</v>
      </c>
      <c r="E40" s="43" t="s">
        <v>14</v>
      </c>
      <c r="F40" s="34"/>
      <c r="G40" s="33"/>
    </row>
    <row r="41" spans="1:7" ht="20.100000000000001" customHeight="1" thickTop="1" x14ac:dyDescent="0.2">
      <c r="A41" s="26"/>
      <c r="B41" s="5"/>
      <c r="C41" s="5"/>
      <c r="D41" s="5"/>
      <c r="E41" s="34"/>
      <c r="F41" s="34"/>
      <c r="G41" s="33"/>
    </row>
    <row r="42" spans="1:7" ht="20.100000000000001" customHeight="1" thickBot="1" x14ac:dyDescent="0.25">
      <c r="A42" s="24" t="s">
        <v>16</v>
      </c>
      <c r="D42" s="81">
        <f>+D38</f>
        <v>0</v>
      </c>
      <c r="E42" s="43" t="s">
        <v>12</v>
      </c>
      <c r="F42" s="34"/>
      <c r="G42" s="33"/>
    </row>
    <row r="43" spans="1:7" ht="20.100000000000001" customHeight="1" thickTop="1" thickBot="1" x14ac:dyDescent="0.25">
      <c r="A43" s="24" t="s">
        <v>17</v>
      </c>
      <c r="B43" s="83">
        <f>-B35</f>
        <v>0</v>
      </c>
      <c r="D43" s="80"/>
      <c r="E43" s="34"/>
      <c r="F43" s="34"/>
      <c r="G43" s="33"/>
    </row>
    <row r="44" spans="1:7" ht="20.100000000000001" customHeight="1" thickTop="1" thickBot="1" x14ac:dyDescent="0.25">
      <c r="A44" s="24" t="s">
        <v>18</v>
      </c>
      <c r="B44" s="83">
        <f>-B36</f>
        <v>0</v>
      </c>
      <c r="D44" s="81">
        <f>+B43+B44</f>
        <v>0</v>
      </c>
      <c r="E44" s="43" t="s">
        <v>63</v>
      </c>
      <c r="F44" s="34"/>
      <c r="G44" s="33"/>
    </row>
    <row r="45" spans="1:7" ht="20.100000000000001" customHeight="1" thickTop="1" x14ac:dyDescent="0.2">
      <c r="A45" s="33"/>
      <c r="D45" s="80"/>
      <c r="E45" s="34"/>
      <c r="F45" s="34"/>
      <c r="G45" s="33"/>
    </row>
    <row r="46" spans="1:7" ht="20.100000000000001" customHeight="1" thickBot="1" x14ac:dyDescent="0.25">
      <c r="A46" s="33" t="s">
        <v>70</v>
      </c>
      <c r="D46" s="81">
        <f>D42+D44</f>
        <v>0</v>
      </c>
      <c r="E46" s="43" t="s">
        <v>33</v>
      </c>
      <c r="F46" s="34"/>
      <c r="G46" s="33"/>
    </row>
    <row r="47" spans="1:7" ht="20.100000000000001" customHeight="1" thickTop="1" x14ac:dyDescent="0.2">
      <c r="A47" s="7"/>
      <c r="B47" s="5" t="s">
        <v>7</v>
      </c>
      <c r="C47" s="5"/>
      <c r="D47" s="5" t="s">
        <v>7</v>
      </c>
      <c r="E47" s="34" t="s">
        <v>7</v>
      </c>
      <c r="F47" s="34"/>
      <c r="G47" s="1"/>
    </row>
    <row r="48" spans="1:7" ht="20.100000000000001" customHeight="1" thickBot="1" x14ac:dyDescent="0.25">
      <c r="A48" s="33" t="s">
        <v>51</v>
      </c>
      <c r="B48" s="5" t="s">
        <v>7</v>
      </c>
      <c r="C48" s="5"/>
      <c r="D48" s="82" t="e">
        <f>+D40</f>
        <v>#DIV/0!</v>
      </c>
      <c r="E48" s="43" t="s">
        <v>14</v>
      </c>
      <c r="F48" s="34"/>
      <c r="G48" s="33"/>
    </row>
    <row r="49" spans="1:10" ht="20.100000000000001" customHeight="1" thickTop="1" x14ac:dyDescent="0.2">
      <c r="A49" s="1"/>
      <c r="B49" s="5"/>
      <c r="C49" s="5"/>
      <c r="D49" s="5"/>
      <c r="E49" s="34"/>
      <c r="F49" s="34"/>
      <c r="G49" s="33"/>
    </row>
    <row r="50" spans="1:10" ht="20.100000000000001" customHeight="1" thickBot="1" x14ac:dyDescent="0.25">
      <c r="A50" s="33" t="s">
        <v>36</v>
      </c>
      <c r="B50" s="5"/>
      <c r="C50" s="5"/>
      <c r="D50" s="81" t="e">
        <f>D48*D46</f>
        <v>#DIV/0!</v>
      </c>
      <c r="E50" s="43" t="s">
        <v>15</v>
      </c>
      <c r="F50" s="34"/>
      <c r="G50" s="1"/>
    </row>
    <row r="51" spans="1:10" ht="20.100000000000001" customHeight="1" thickTop="1" x14ac:dyDescent="0.2">
      <c r="A51" s="33"/>
      <c r="B51" s="5"/>
      <c r="C51" s="5"/>
      <c r="D51" s="80"/>
      <c r="E51" s="34"/>
      <c r="F51" s="34"/>
      <c r="G51" s="33"/>
    </row>
    <row r="52" spans="1:10" ht="20.100000000000001" customHeight="1" x14ac:dyDescent="0.2">
      <c r="A52" s="41" t="s">
        <v>20</v>
      </c>
      <c r="B52" s="5"/>
      <c r="C52" s="5"/>
      <c r="D52" s="80" t="s">
        <v>7</v>
      </c>
      <c r="E52" s="34" t="s">
        <v>7</v>
      </c>
      <c r="F52" s="33"/>
      <c r="G52" s="1"/>
    </row>
    <row r="53" spans="1:10" ht="20.100000000000001" customHeight="1" x14ac:dyDescent="0.2">
      <c r="A53" s="33" t="s">
        <v>21</v>
      </c>
      <c r="B53" s="5"/>
      <c r="C53" s="5"/>
      <c r="D53" s="79">
        <f>+D30</f>
        <v>0</v>
      </c>
      <c r="E53" s="43" t="s">
        <v>9</v>
      </c>
      <c r="F53" s="33"/>
      <c r="G53" s="1"/>
    </row>
    <row r="54" spans="1:10" ht="20.100000000000001" customHeight="1" thickBot="1" x14ac:dyDescent="0.25">
      <c r="A54" s="33" t="s">
        <v>22</v>
      </c>
      <c r="B54" s="5"/>
      <c r="C54" s="5"/>
      <c r="D54" s="81" t="e">
        <f>D48*D44</f>
        <v>#DIV/0!</v>
      </c>
      <c r="E54" s="43" t="s">
        <v>19</v>
      </c>
      <c r="F54" s="1"/>
      <c r="G54" s="1"/>
    </row>
    <row r="55" spans="1:10" ht="20.100000000000001" customHeight="1" thickTop="1" thickBot="1" x14ac:dyDescent="0.25">
      <c r="A55" s="33" t="s">
        <v>37</v>
      </c>
      <c r="B55" s="5"/>
      <c r="C55" s="5"/>
      <c r="D55" s="84" t="e">
        <f>D53+D54</f>
        <v>#DIV/0!</v>
      </c>
      <c r="E55" s="43" t="s">
        <v>15</v>
      </c>
      <c r="F55" s="1"/>
      <c r="G55" s="1"/>
    </row>
    <row r="56" spans="1:10" ht="20.100000000000001" customHeight="1" thickTop="1" x14ac:dyDescent="0.25">
      <c r="A56" s="11" t="s">
        <v>68</v>
      </c>
      <c r="B56" s="5"/>
      <c r="C56" s="5"/>
      <c r="D56" s="85"/>
      <c r="E56" s="34"/>
      <c r="F56" s="1"/>
      <c r="G56" s="1"/>
    </row>
    <row r="57" spans="1:10" ht="20.100000000000001" customHeight="1" x14ac:dyDescent="0.25">
      <c r="A57" s="12" t="s">
        <v>23</v>
      </c>
      <c r="B57" s="5"/>
      <c r="C57" s="5"/>
      <c r="D57" s="5" t="s">
        <v>7</v>
      </c>
      <c r="E57" s="34"/>
      <c r="F57" s="1"/>
      <c r="G57" s="1"/>
    </row>
    <row r="58" spans="1:10" ht="20.100000000000001" customHeight="1" x14ac:dyDescent="0.2">
      <c r="B58" s="1"/>
      <c r="C58" s="1"/>
      <c r="D58" s="1"/>
      <c r="E58" s="2"/>
      <c r="F58" s="1"/>
      <c r="G58" s="1"/>
    </row>
    <row r="59" spans="1:10" ht="15.75" x14ac:dyDescent="0.25">
      <c r="A59" s="20" t="s">
        <v>52</v>
      </c>
      <c r="B59" s="17"/>
      <c r="C59" s="17"/>
      <c r="D59" s="18"/>
      <c r="E59" s="18"/>
      <c r="F59" s="18"/>
      <c r="G59" s="18"/>
      <c r="H59" s="18"/>
      <c r="I59" s="18"/>
      <c r="J59" s="18"/>
    </row>
    <row r="60" spans="1:10" ht="15.75" x14ac:dyDescent="0.25">
      <c r="A60" s="11"/>
      <c r="B60" s="17"/>
      <c r="C60" s="17"/>
      <c r="D60" s="18"/>
      <c r="E60" s="18"/>
      <c r="F60" s="18"/>
      <c r="G60" s="18"/>
      <c r="H60" s="18"/>
      <c r="I60" s="18"/>
      <c r="J60" s="18"/>
    </row>
    <row r="61" spans="1:10" ht="20.100000000000001" customHeight="1" x14ac:dyDescent="0.25">
      <c r="A61" s="11" t="s">
        <v>48</v>
      </c>
      <c r="B61" s="17"/>
      <c r="C61" s="17"/>
      <c r="D61" s="18"/>
      <c r="E61" s="18"/>
      <c r="F61" s="18"/>
      <c r="G61" s="18"/>
      <c r="H61" s="18"/>
      <c r="I61" s="18"/>
      <c r="J61" s="18"/>
    </row>
    <row r="62" spans="1:10" ht="20.100000000000001" customHeight="1" x14ac:dyDescent="0.25">
      <c r="A62" s="11" t="s">
        <v>53</v>
      </c>
      <c r="B62" s="18"/>
      <c r="C62" s="18"/>
      <c r="D62" s="18"/>
      <c r="E62" s="18"/>
      <c r="F62" s="18"/>
      <c r="G62" s="18"/>
      <c r="H62" s="18"/>
      <c r="I62" s="18"/>
      <c r="J62" s="18"/>
    </row>
    <row r="63" spans="1:10" ht="20.100000000000001" customHeight="1" x14ac:dyDescent="0.25">
      <c r="A63" s="11" t="s">
        <v>60</v>
      </c>
      <c r="B63" s="18"/>
      <c r="C63" s="18"/>
      <c r="D63" s="18"/>
      <c r="E63" s="18"/>
      <c r="F63" s="18"/>
      <c r="G63" s="18"/>
      <c r="H63" s="18"/>
      <c r="I63" s="18"/>
      <c r="J63" s="18"/>
    </row>
    <row r="64" spans="1:10" ht="20.100000000000001" customHeight="1" x14ac:dyDescent="0.25">
      <c r="A64" s="12" t="s">
        <v>78</v>
      </c>
      <c r="B64" s="18"/>
      <c r="C64" s="18"/>
      <c r="D64" s="18"/>
      <c r="E64" s="18"/>
      <c r="F64" s="18"/>
      <c r="G64" s="18"/>
      <c r="H64" s="18"/>
      <c r="I64" s="18"/>
      <c r="J64" s="18"/>
    </row>
    <row r="65" spans="1:10" ht="20.100000000000001" customHeight="1" x14ac:dyDescent="0.25">
      <c r="A65" s="12" t="s">
        <v>80</v>
      </c>
      <c r="B65" s="18"/>
      <c r="C65" s="18"/>
      <c r="D65" s="18"/>
      <c r="E65" s="18"/>
      <c r="F65" s="18"/>
      <c r="G65" s="18"/>
      <c r="H65" s="18"/>
      <c r="I65" s="18"/>
      <c r="J65" s="18"/>
    </row>
    <row r="66" spans="1:10" ht="20.100000000000001" customHeight="1" x14ac:dyDescent="0.25">
      <c r="A66" s="11" t="s">
        <v>79</v>
      </c>
      <c r="B66" s="18"/>
      <c r="C66" s="18"/>
      <c r="D66" s="18"/>
      <c r="E66" s="18"/>
      <c r="F66" s="18"/>
      <c r="G66" s="18"/>
      <c r="H66" s="18"/>
      <c r="I66" s="18"/>
      <c r="J66" s="18"/>
    </row>
    <row r="67" spans="1:10" ht="20.100000000000001" customHeight="1" x14ac:dyDescent="0.25">
      <c r="A67" s="11"/>
      <c r="B67" s="18"/>
      <c r="C67" s="18"/>
      <c r="D67" s="18"/>
      <c r="E67" s="18"/>
      <c r="F67" s="18"/>
      <c r="G67" s="18"/>
      <c r="H67" s="18"/>
      <c r="I67" s="18"/>
      <c r="J67" s="18"/>
    </row>
    <row r="68" spans="1:10" ht="20.100000000000001" customHeight="1" x14ac:dyDescent="0.25">
      <c r="A68" s="11" t="s">
        <v>24</v>
      </c>
      <c r="B68" s="18"/>
      <c r="C68" s="18"/>
      <c r="D68" s="18"/>
      <c r="E68" s="18"/>
      <c r="F68" s="18"/>
      <c r="G68" s="18"/>
      <c r="H68" s="18"/>
      <c r="I68" s="18"/>
      <c r="J68" s="18"/>
    </row>
    <row r="69" spans="1:10" ht="20.100000000000001" customHeight="1" x14ac:dyDescent="0.25">
      <c r="A69" s="19" t="s">
        <v>25</v>
      </c>
      <c r="B69" s="18"/>
      <c r="C69" s="18"/>
      <c r="D69" s="18"/>
      <c r="E69" s="18"/>
      <c r="F69" s="18"/>
      <c r="G69" s="18"/>
      <c r="H69" s="18"/>
      <c r="I69" s="18"/>
      <c r="J69" s="18"/>
    </row>
    <row r="70" spans="1:10" ht="20.100000000000001" customHeight="1" x14ac:dyDescent="0.25">
      <c r="A70" s="11"/>
      <c r="B70" s="18"/>
      <c r="C70" s="18"/>
      <c r="D70" s="18"/>
      <c r="E70" s="18"/>
      <c r="F70" s="18"/>
      <c r="G70" s="18"/>
      <c r="H70" s="18"/>
      <c r="I70" s="18"/>
      <c r="J70" s="18"/>
    </row>
    <row r="71" spans="1:10" ht="20.100000000000001" customHeight="1" x14ac:dyDescent="0.25">
      <c r="A71" s="11" t="s">
        <v>26</v>
      </c>
      <c r="B71" s="18"/>
      <c r="C71" s="18"/>
      <c r="D71" s="18"/>
      <c r="E71" s="18"/>
      <c r="F71" s="18"/>
      <c r="G71" s="18"/>
      <c r="H71" s="18"/>
      <c r="I71" s="18"/>
      <c r="J71" s="18"/>
    </row>
    <row r="72" spans="1:10" ht="20.100000000000001" customHeight="1" x14ac:dyDescent="0.25">
      <c r="A72" s="11" t="s">
        <v>27</v>
      </c>
      <c r="B72" s="18"/>
      <c r="C72" s="18"/>
      <c r="D72" s="18"/>
      <c r="E72" s="18"/>
      <c r="F72" s="18"/>
      <c r="G72" s="18"/>
      <c r="H72" s="18"/>
      <c r="I72" s="18"/>
      <c r="J72" s="18"/>
    </row>
    <row r="73" spans="1:10" ht="20.100000000000001" customHeight="1" x14ac:dyDescent="0.25">
      <c r="A73" s="11" t="s">
        <v>54</v>
      </c>
      <c r="B73" s="18"/>
      <c r="C73" s="18"/>
      <c r="D73" s="18"/>
      <c r="E73" s="18"/>
      <c r="F73" s="18"/>
      <c r="G73" s="18"/>
      <c r="H73" s="18"/>
      <c r="I73" s="18"/>
      <c r="J73" s="18"/>
    </row>
    <row r="74" spans="1:10" ht="20.100000000000001" customHeight="1" x14ac:dyDescent="0.2">
      <c r="A74" s="17"/>
      <c r="B74" s="18"/>
      <c r="C74" s="18"/>
      <c r="D74" s="18"/>
      <c r="E74" s="18"/>
      <c r="F74" s="18"/>
      <c r="G74" s="18"/>
      <c r="H74" s="18"/>
      <c r="I74" s="18"/>
      <c r="J74" s="18"/>
    </row>
    <row r="75" spans="1:10" ht="20.100000000000001" customHeight="1" x14ac:dyDescent="0.25">
      <c r="A75" s="11" t="s">
        <v>129</v>
      </c>
      <c r="B75" s="18"/>
      <c r="C75" s="18"/>
      <c r="D75" s="18"/>
      <c r="E75" s="18"/>
      <c r="F75" s="18"/>
      <c r="G75" s="18"/>
      <c r="H75" s="18"/>
      <c r="I75" s="18"/>
      <c r="J75" s="18"/>
    </row>
    <row r="76" spans="1:10" ht="20.100000000000001" customHeight="1" x14ac:dyDescent="0.25">
      <c r="A76" s="11" t="s">
        <v>130</v>
      </c>
      <c r="B76" s="18"/>
      <c r="C76" s="18"/>
      <c r="D76" s="18"/>
      <c r="E76" s="18"/>
      <c r="F76" s="18"/>
      <c r="G76" s="18"/>
      <c r="H76" s="18"/>
      <c r="I76" s="18"/>
      <c r="J76" s="18"/>
    </row>
    <row r="77" spans="1:10" ht="20.100000000000001" customHeight="1" x14ac:dyDescent="0.25">
      <c r="A77" s="28" t="s">
        <v>83</v>
      </c>
      <c r="B77" s="18"/>
      <c r="C77" s="18"/>
      <c r="D77" s="18"/>
      <c r="E77" s="18"/>
      <c r="F77" s="18"/>
      <c r="G77" s="18"/>
      <c r="H77" s="18"/>
      <c r="I77" s="18"/>
      <c r="J77" s="18"/>
    </row>
    <row r="78" spans="1:10" ht="20.100000000000001" customHeight="1" x14ac:dyDescent="0.25">
      <c r="A78" s="11"/>
      <c r="B78" s="18"/>
      <c r="C78" s="18"/>
      <c r="D78" s="18"/>
      <c r="E78" s="18"/>
      <c r="F78" s="18"/>
      <c r="G78" s="18"/>
      <c r="H78" s="18"/>
      <c r="I78" s="18"/>
      <c r="J78" s="18"/>
    </row>
    <row r="79" spans="1:10" ht="20.100000000000001" customHeight="1" x14ac:dyDescent="0.25">
      <c r="A79" s="11" t="s">
        <v>42</v>
      </c>
      <c r="B79" s="18"/>
      <c r="C79" s="18"/>
      <c r="D79" s="18"/>
      <c r="E79" s="18"/>
      <c r="F79" s="18"/>
      <c r="G79" s="18"/>
      <c r="H79" s="18"/>
      <c r="I79" s="18"/>
      <c r="J79" s="18"/>
    </row>
    <row r="80" spans="1:10" ht="20.100000000000001" customHeight="1" x14ac:dyDescent="0.2">
      <c r="A80" s="17"/>
      <c r="B80" s="18"/>
      <c r="C80" s="18"/>
      <c r="D80" s="18"/>
      <c r="E80" s="18"/>
      <c r="F80" s="18"/>
      <c r="G80" s="18"/>
      <c r="H80" s="18"/>
      <c r="I80" s="18"/>
      <c r="J80" s="18"/>
    </row>
    <row r="81" spans="1:10" ht="20.100000000000001" customHeight="1" x14ac:dyDescent="0.25">
      <c r="A81" s="11" t="s">
        <v>55</v>
      </c>
      <c r="B81" s="18"/>
      <c r="C81" s="18"/>
      <c r="D81" s="18"/>
      <c r="E81" s="18"/>
      <c r="F81" s="18"/>
      <c r="G81" s="18"/>
      <c r="H81" s="18"/>
      <c r="I81" s="18"/>
      <c r="J81" s="18"/>
    </row>
    <row r="82" spans="1:10" ht="20.100000000000001" customHeight="1" x14ac:dyDescent="0.25">
      <c r="A82" s="11" t="s">
        <v>28</v>
      </c>
      <c r="B82" s="18"/>
      <c r="C82" s="18"/>
      <c r="D82" s="18"/>
      <c r="E82" s="18"/>
      <c r="F82" s="18"/>
      <c r="G82" s="18"/>
      <c r="H82" s="18"/>
      <c r="I82" s="18"/>
      <c r="J82" s="18"/>
    </row>
    <row r="83" spans="1:10" ht="20.100000000000001" customHeight="1" x14ac:dyDescent="0.25">
      <c r="A83" s="11" t="s">
        <v>29</v>
      </c>
      <c r="B83" s="18"/>
      <c r="C83" s="18"/>
      <c r="D83" s="18"/>
      <c r="E83" s="18"/>
      <c r="F83" s="18"/>
      <c r="G83" s="18"/>
      <c r="H83" s="18"/>
      <c r="I83" s="18"/>
      <c r="J83" s="18"/>
    </row>
    <row r="84" spans="1:10" ht="20.100000000000001" customHeight="1" x14ac:dyDescent="0.25">
      <c r="A84" s="11"/>
      <c r="B84" s="18"/>
      <c r="C84" s="18"/>
      <c r="D84" s="18"/>
      <c r="E84" s="18"/>
      <c r="F84" s="18"/>
      <c r="G84" s="18"/>
      <c r="H84" s="18"/>
      <c r="I84" s="18"/>
      <c r="J84" s="18"/>
    </row>
    <row r="85" spans="1:10" ht="20.100000000000001" customHeight="1" x14ac:dyDescent="0.25">
      <c r="A85" s="11" t="s">
        <v>64</v>
      </c>
      <c r="B85" s="18"/>
      <c r="C85" s="18"/>
      <c r="D85" s="18"/>
      <c r="E85" s="18"/>
      <c r="F85" s="18"/>
      <c r="G85" s="18"/>
      <c r="H85" s="18"/>
      <c r="I85" s="18"/>
      <c r="J85" s="18"/>
    </row>
    <row r="86" spans="1:10" ht="20.100000000000001" customHeight="1" x14ac:dyDescent="0.25">
      <c r="A86" s="11" t="s">
        <v>71</v>
      </c>
      <c r="B86" s="18"/>
      <c r="C86" s="18"/>
      <c r="D86" s="18"/>
      <c r="E86" s="18"/>
      <c r="F86" s="18"/>
      <c r="G86" s="18"/>
      <c r="H86" s="18"/>
      <c r="I86" s="18"/>
      <c r="J86" s="18"/>
    </row>
    <row r="87" spans="1:10" ht="20.100000000000001" customHeight="1" x14ac:dyDescent="0.25">
      <c r="A87" s="11"/>
      <c r="B87" s="18"/>
      <c r="C87" s="18"/>
      <c r="D87" s="18"/>
      <c r="E87" s="18"/>
      <c r="F87" s="18"/>
      <c r="G87" s="18"/>
      <c r="H87" s="18"/>
      <c r="I87" s="18"/>
      <c r="J87" s="18"/>
    </row>
    <row r="88" spans="1:10" ht="20.100000000000001" customHeight="1" x14ac:dyDescent="0.25">
      <c r="A88" s="11" t="s">
        <v>72</v>
      </c>
      <c r="B88" s="18"/>
      <c r="C88" s="18"/>
      <c r="D88" s="18"/>
      <c r="E88" s="18"/>
      <c r="F88" s="18"/>
      <c r="G88" s="18"/>
      <c r="H88" s="18"/>
      <c r="I88" s="18"/>
      <c r="J88" s="18"/>
    </row>
    <row r="89" spans="1:10" ht="20.100000000000001" customHeight="1" x14ac:dyDescent="0.25">
      <c r="A89" s="11"/>
      <c r="B89" s="18"/>
      <c r="C89" s="18"/>
      <c r="D89" s="18"/>
      <c r="E89" s="18"/>
      <c r="F89" s="18"/>
      <c r="G89" s="18"/>
      <c r="H89" s="18"/>
      <c r="I89" s="18"/>
      <c r="J89" s="18"/>
    </row>
    <row r="90" spans="1:10" ht="20.100000000000001" customHeight="1" x14ac:dyDescent="0.25">
      <c r="A90" s="11" t="s">
        <v>65</v>
      </c>
      <c r="B90" s="18"/>
      <c r="C90" s="18"/>
      <c r="D90" s="18"/>
      <c r="E90" s="18"/>
      <c r="F90" s="18"/>
      <c r="G90" s="18"/>
      <c r="H90" s="18"/>
      <c r="I90" s="18"/>
      <c r="J90" s="18"/>
    </row>
    <row r="91" spans="1:10" ht="20.100000000000001" customHeight="1" x14ac:dyDescent="0.25">
      <c r="A91" s="11" t="s">
        <v>30</v>
      </c>
      <c r="B91" s="18"/>
      <c r="C91" s="18"/>
      <c r="D91" s="18"/>
      <c r="E91" s="18"/>
      <c r="F91" s="18"/>
      <c r="G91" s="18"/>
      <c r="H91" s="18"/>
      <c r="I91" s="18"/>
      <c r="J91" s="18"/>
    </row>
    <row r="92" spans="1:10" ht="20.100000000000001" customHeight="1" x14ac:dyDescent="0.25">
      <c r="A92" s="11"/>
      <c r="B92" s="18"/>
      <c r="C92" s="18"/>
      <c r="D92" s="18"/>
      <c r="E92" s="18"/>
      <c r="F92" s="18"/>
      <c r="G92" s="18"/>
      <c r="H92" s="18"/>
      <c r="I92" s="18"/>
      <c r="J92" s="18"/>
    </row>
    <row r="93" spans="1:10" ht="20.100000000000001" customHeight="1" x14ac:dyDescent="0.25">
      <c r="A93" s="11" t="s">
        <v>66</v>
      </c>
      <c r="B93" s="18"/>
      <c r="C93" s="18"/>
      <c r="D93" s="18"/>
      <c r="E93" s="18"/>
      <c r="F93" s="18"/>
      <c r="G93" s="18"/>
      <c r="H93" s="18"/>
      <c r="I93" s="18"/>
      <c r="J93" s="18"/>
    </row>
    <row r="94" spans="1:10" ht="20.100000000000001" customHeight="1" x14ac:dyDescent="0.25">
      <c r="A94" s="11" t="s">
        <v>56</v>
      </c>
      <c r="B94" s="18"/>
      <c r="C94" s="18"/>
      <c r="D94" s="18"/>
      <c r="E94" s="18"/>
      <c r="F94" s="18"/>
      <c r="G94" s="18"/>
      <c r="H94" s="18"/>
      <c r="I94" s="18"/>
      <c r="J94" s="18"/>
    </row>
    <row r="95" spans="1:10" ht="20.100000000000001" customHeight="1" x14ac:dyDescent="0.25">
      <c r="A95" s="11"/>
      <c r="B95" s="18"/>
      <c r="C95" s="18"/>
      <c r="D95" s="18"/>
      <c r="E95" s="18"/>
      <c r="F95" s="18"/>
      <c r="G95" s="18"/>
      <c r="H95" s="18"/>
      <c r="I95" s="18"/>
      <c r="J95" s="18"/>
    </row>
    <row r="96" spans="1:10" ht="20.100000000000001" customHeight="1" x14ac:dyDescent="0.25">
      <c r="A96" s="11" t="s">
        <v>34</v>
      </c>
      <c r="B96" s="18"/>
      <c r="C96" s="18"/>
      <c r="D96" s="18"/>
      <c r="E96" s="18"/>
      <c r="F96" s="18"/>
      <c r="G96" s="18"/>
      <c r="H96" s="18"/>
      <c r="I96" s="18"/>
      <c r="J96" s="18"/>
    </row>
    <row r="97" spans="1:10" ht="20.100000000000001" customHeight="1" x14ac:dyDescent="0.25">
      <c r="A97" s="11" t="s">
        <v>67</v>
      </c>
      <c r="B97" s="18"/>
      <c r="C97" s="18"/>
      <c r="D97" s="18"/>
      <c r="E97" s="18"/>
      <c r="F97" s="18"/>
      <c r="G97" s="18"/>
      <c r="H97" s="18"/>
      <c r="I97" s="18"/>
      <c r="J97" s="18"/>
    </row>
    <row r="98" spans="1:10" ht="20.100000000000001" customHeight="1" x14ac:dyDescent="0.25">
      <c r="A98" s="11" t="s">
        <v>73</v>
      </c>
      <c r="B98" s="18"/>
      <c r="C98" s="18"/>
      <c r="D98" s="18"/>
      <c r="E98" s="18"/>
      <c r="F98" s="18"/>
      <c r="G98" s="18"/>
      <c r="H98" s="18"/>
      <c r="I98" s="18"/>
      <c r="J98" s="18"/>
    </row>
    <row r="99" spans="1:10" ht="20.100000000000001" customHeight="1" x14ac:dyDescent="0.25">
      <c r="A99" s="11"/>
      <c r="B99" s="18"/>
      <c r="C99" s="18"/>
      <c r="D99" s="18"/>
      <c r="E99" s="18"/>
      <c r="F99" s="18"/>
      <c r="G99" s="18"/>
      <c r="H99" s="18"/>
      <c r="I99" s="18"/>
      <c r="J99" s="18"/>
    </row>
    <row r="100" spans="1:10" ht="20.100000000000001" customHeight="1" x14ac:dyDescent="0.25">
      <c r="A100" s="11" t="s">
        <v>35</v>
      </c>
      <c r="B100" s="18"/>
      <c r="C100" s="18"/>
      <c r="D100" s="18"/>
      <c r="E100" s="18"/>
      <c r="F100" s="18"/>
      <c r="G100" s="18"/>
      <c r="H100" s="18"/>
      <c r="I100" s="18"/>
      <c r="J100" s="18"/>
    </row>
    <row r="101" spans="1:10" ht="20.100000000000001" customHeight="1" x14ac:dyDescent="0.25">
      <c r="A101" s="11" t="s">
        <v>43</v>
      </c>
      <c r="B101" s="18"/>
      <c r="C101" s="18"/>
      <c r="D101" s="18"/>
      <c r="E101" s="18"/>
      <c r="F101" s="18"/>
      <c r="G101" s="18"/>
      <c r="H101" s="18"/>
      <c r="I101" s="18"/>
      <c r="J101" s="18"/>
    </row>
    <row r="102" spans="1:10" ht="20.100000000000001" customHeight="1" x14ac:dyDescent="0.25">
      <c r="A102" s="11"/>
      <c r="B102" s="18"/>
      <c r="C102" s="18"/>
      <c r="D102" s="18"/>
      <c r="E102" s="18"/>
      <c r="F102" s="18"/>
      <c r="G102" s="18"/>
      <c r="H102" s="18"/>
      <c r="I102" s="18"/>
      <c r="J102" s="18"/>
    </row>
    <row r="103" spans="1:10" ht="15.75" x14ac:dyDescent="0.25">
      <c r="A103" s="11" t="s">
        <v>44</v>
      </c>
      <c r="B103" s="18"/>
      <c r="C103" s="18"/>
      <c r="D103" s="18"/>
      <c r="E103" s="18"/>
      <c r="F103" s="18"/>
      <c r="G103" s="18"/>
      <c r="H103" s="18"/>
      <c r="I103" s="18"/>
      <c r="J103" s="18"/>
    </row>
    <row r="104" spans="1:10" ht="15.75" x14ac:dyDescent="0.25">
      <c r="A104" s="11" t="s">
        <v>45</v>
      </c>
      <c r="B104" s="18"/>
      <c r="C104" s="18"/>
      <c r="D104" s="18"/>
      <c r="E104" s="18"/>
      <c r="F104" s="18"/>
      <c r="G104" s="18"/>
      <c r="H104" s="18"/>
      <c r="I104" s="18"/>
      <c r="J104" s="18"/>
    </row>
    <row r="105" spans="1:10" ht="15.75" x14ac:dyDescent="0.25">
      <c r="A105" s="11" t="s">
        <v>31</v>
      </c>
      <c r="B105" s="18"/>
      <c r="C105" s="18"/>
      <c r="D105" s="18"/>
      <c r="E105" s="18"/>
      <c r="F105" s="18"/>
      <c r="G105" s="18"/>
      <c r="H105" s="18"/>
      <c r="I105" s="18"/>
      <c r="J105" s="18"/>
    </row>
    <row r="106" spans="1:10" ht="15" x14ac:dyDescent="0.2">
      <c r="A106" s="17"/>
      <c r="B106" s="18"/>
      <c r="C106" s="18"/>
      <c r="D106" s="18"/>
      <c r="E106" s="18"/>
      <c r="F106" s="18"/>
      <c r="G106" s="18"/>
      <c r="H106" s="18"/>
      <c r="I106" s="18"/>
      <c r="J106" s="18"/>
    </row>
    <row r="107" spans="1:10" ht="15.75" x14ac:dyDescent="0.25">
      <c r="A107" s="11" t="s">
        <v>46</v>
      </c>
      <c r="B107" s="18"/>
      <c r="C107" s="18"/>
      <c r="D107" s="18"/>
      <c r="E107" s="18"/>
      <c r="F107" s="18"/>
      <c r="G107" s="18"/>
      <c r="H107" s="18"/>
      <c r="I107" s="18"/>
      <c r="J107" s="18"/>
    </row>
    <row r="108" spans="1:10" ht="15.75" x14ac:dyDescent="0.25">
      <c r="A108" s="11" t="s">
        <v>47</v>
      </c>
      <c r="B108" s="18"/>
      <c r="C108" s="18"/>
      <c r="D108" s="18"/>
      <c r="E108" s="18"/>
      <c r="F108" s="18"/>
      <c r="G108" s="18"/>
      <c r="H108" s="18"/>
      <c r="I108" s="18"/>
      <c r="J108" s="18"/>
    </row>
    <row r="109" spans="1:10" x14ac:dyDescent="0.2">
      <c r="A109" s="7"/>
    </row>
    <row r="110" spans="1:10" x14ac:dyDescent="0.2">
      <c r="A110" s="3"/>
    </row>
  </sheetData>
  <mergeCells count="2">
    <mergeCell ref="A1:E1"/>
    <mergeCell ref="A2:E2"/>
  </mergeCells>
  <printOptions horizontalCentered="1" verticalCentered="1"/>
  <pageMargins left="0.25" right="0.34" top="0.75" bottom="0.75" header="0.5" footer="0.5"/>
  <pageSetup scale="69" orientation="portrait" horizontalDpi="300" r:id="rId1"/>
  <headerFooter alignWithMargins="0"/>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E6B30-E879-4378-B953-DD8D2AB3FC72}">
  <dimension ref="A1:XFC150"/>
  <sheetViews>
    <sheetView tabSelected="1" workbookViewId="0">
      <selection activeCell="F9" sqref="F9"/>
    </sheetView>
  </sheetViews>
  <sheetFormatPr defaultColWidth="0" defaultRowHeight="12.75" customHeight="1"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ol min="12" max="12" width="7.5703125" style="149" hidden="1"/>
    <col min="13" max="20" width="4.42578125" style="149" hidden="1"/>
    <col min="21" max="21" width="5.5703125" style="149" hidden="1"/>
    <col min="22" max="23" width="4.42578125" style="149" hidden="1"/>
    <col min="24" max="16383" width="8.7109375" style="149" hidden="1"/>
    <col min="16384" max="16384" width="5.7109375" style="149" hidden="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409" t="s">
        <v>256</v>
      </c>
    </row>
    <row r="3" spans="1:13" ht="18" x14ac:dyDescent="0.25">
      <c r="B3" s="359"/>
      <c r="C3" s="199"/>
      <c r="D3" s="447" t="s">
        <v>257</v>
      </c>
      <c r="E3" s="447"/>
      <c r="F3" s="447"/>
      <c r="G3" s="447"/>
      <c r="H3" s="447"/>
      <c r="I3" s="199"/>
      <c r="J3" s="409" t="s">
        <v>258</v>
      </c>
      <c r="K3" s="408"/>
      <c r="L3" s="148"/>
      <c r="M3" s="148"/>
    </row>
    <row r="4" spans="1:13" ht="18" x14ac:dyDescent="0.25">
      <c r="B4" s="359"/>
      <c r="C4" s="199"/>
      <c r="D4" s="448" t="s">
        <v>357</v>
      </c>
      <c r="E4" s="448"/>
      <c r="F4" s="448"/>
      <c r="G4" s="448"/>
      <c r="H4" s="448"/>
      <c r="I4" s="199"/>
      <c r="J4" s="449" t="s">
        <v>259</v>
      </c>
      <c r="K4" s="408"/>
      <c r="L4" s="148"/>
      <c r="M4" s="148"/>
    </row>
    <row r="5" spans="1:13" ht="27" customHeight="1" x14ac:dyDescent="0.3">
      <c r="B5" s="359"/>
      <c r="C5" s="199"/>
      <c r="D5" s="451" t="s">
        <v>435</v>
      </c>
      <c r="E5" s="451"/>
      <c r="F5" s="451"/>
      <c r="G5" s="451"/>
      <c r="H5" s="451"/>
      <c r="I5" s="199"/>
      <c r="J5" s="449"/>
      <c r="K5" s="408"/>
      <c r="L5" s="148"/>
      <c r="M5" s="148"/>
    </row>
    <row r="6" spans="1:13" ht="21" customHeight="1" x14ac:dyDescent="0.3">
      <c r="B6" s="359"/>
      <c r="C6" s="199"/>
      <c r="D6" s="452" t="s">
        <v>391</v>
      </c>
      <c r="E6" s="452"/>
      <c r="F6" s="452"/>
      <c r="G6" s="452"/>
      <c r="H6" s="452"/>
      <c r="I6" s="199"/>
      <c r="J6" s="450"/>
      <c r="K6" s="408"/>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5" t="s">
        <v>361</v>
      </c>
      <c r="C9" s="199"/>
      <c r="D9" s="362" t="s">
        <v>265</v>
      </c>
      <c r="E9" s="363" t="s">
        <v>419</v>
      </c>
      <c r="F9" s="282"/>
      <c r="G9" s="283"/>
      <c r="H9" s="410">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6" t="s">
        <v>363</v>
      </c>
      <c r="C11" s="199"/>
      <c r="D11" s="280" t="s">
        <v>5</v>
      </c>
      <c r="E11" s="365" t="s">
        <v>436</v>
      </c>
      <c r="F11" s="285"/>
      <c r="G11" s="283"/>
      <c r="H11" s="410">
        <f>ROUND(+H9*0.0246,0)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7" t="s">
        <v>365</v>
      </c>
      <c r="C13" s="199"/>
      <c r="D13" s="362" t="s">
        <v>268</v>
      </c>
      <c r="E13" s="365" t="s">
        <v>366</v>
      </c>
      <c r="F13" s="286"/>
      <c r="G13" s="283"/>
      <c r="H13" s="411">
        <f>IF(F13&gt;0,-F13,F13)</f>
        <v>0</v>
      </c>
      <c r="I13" s="199"/>
      <c r="J13" s="440" t="s">
        <v>7</v>
      </c>
      <c r="K13" s="408"/>
    </row>
    <row r="14" spans="1:13" ht="3" customHeight="1" thickBot="1" x14ac:dyDescent="0.3">
      <c r="A14" s="361"/>
      <c r="B14" s="367"/>
      <c r="C14" s="199"/>
      <c r="D14" s="280"/>
      <c r="E14" s="284"/>
      <c r="F14" s="284"/>
      <c r="G14" s="284"/>
      <c r="H14" s="284"/>
      <c r="I14" s="199"/>
      <c r="J14" s="441"/>
      <c r="K14" s="408"/>
    </row>
    <row r="15" spans="1:13" ht="30.75" thickBot="1" x14ac:dyDescent="0.3">
      <c r="A15" s="361"/>
      <c r="B15" s="375" t="s">
        <v>367</v>
      </c>
      <c r="C15" s="199"/>
      <c r="D15" s="362" t="s">
        <v>270</v>
      </c>
      <c r="E15" s="363" t="s">
        <v>93</v>
      </c>
      <c r="F15" s="283"/>
      <c r="G15" s="283"/>
      <c r="H15" s="412">
        <f>ROUND(+H9+H11+H13,0)</f>
        <v>0</v>
      </c>
      <c r="I15" s="199"/>
      <c r="J15" s="440"/>
      <c r="K15" s="408"/>
    </row>
    <row r="16" spans="1:13" ht="21" customHeight="1" x14ac:dyDescent="0.25">
      <c r="A16" s="361"/>
      <c r="B16" s="367"/>
      <c r="C16" s="199"/>
      <c r="D16" s="287" t="s">
        <v>7</v>
      </c>
      <c r="E16" s="288" t="s">
        <v>271</v>
      </c>
      <c r="F16" s="283"/>
      <c r="G16" s="283"/>
      <c r="H16" s="283" t="s">
        <v>7</v>
      </c>
      <c r="I16" s="199"/>
      <c r="J16" s="441"/>
      <c r="K16" s="408"/>
    </row>
    <row r="17" spans="1:22" ht="34.5" customHeight="1" x14ac:dyDescent="0.25">
      <c r="A17" s="361"/>
      <c r="B17" s="375" t="s">
        <v>368</v>
      </c>
      <c r="C17" s="199"/>
      <c r="D17" s="280" t="s">
        <v>272</v>
      </c>
      <c r="E17" s="289" t="s">
        <v>273</v>
      </c>
      <c r="F17" s="282"/>
      <c r="G17" s="283"/>
      <c r="H17" s="413">
        <f>ROUND(+F17,3)/1000</f>
        <v>0</v>
      </c>
      <c r="I17" s="199"/>
      <c r="J17" s="440"/>
      <c r="K17" s="148"/>
    </row>
    <row r="18" spans="1:22" ht="3" customHeight="1" x14ac:dyDescent="0.25">
      <c r="A18" s="361"/>
      <c r="B18" s="367"/>
      <c r="C18" s="199"/>
      <c r="D18" s="280"/>
      <c r="E18" s="289"/>
      <c r="F18" s="289"/>
      <c r="G18" s="289"/>
      <c r="H18" s="289"/>
      <c r="I18" s="199"/>
      <c r="J18" s="441"/>
      <c r="K18" s="148"/>
    </row>
    <row r="19" spans="1:22" ht="45.75" customHeight="1" x14ac:dyDescent="0.25">
      <c r="A19" s="361"/>
      <c r="B19" s="375" t="s">
        <v>369</v>
      </c>
      <c r="C19" s="199"/>
      <c r="D19" s="362" t="s">
        <v>274</v>
      </c>
      <c r="E19" s="281" t="s">
        <v>275</v>
      </c>
      <c r="F19" s="290"/>
      <c r="G19" s="283"/>
      <c r="H19" s="414">
        <f>IF(+F19&gt;0,-F19,F19)/1000</f>
        <v>0</v>
      </c>
      <c r="I19" s="199"/>
      <c r="J19" s="440"/>
      <c r="K19" s="148"/>
      <c r="U19" s="291"/>
    </row>
    <row r="20" spans="1:22" ht="3" customHeight="1" thickBot="1" x14ac:dyDescent="0.3">
      <c r="A20" s="361"/>
      <c r="B20" s="367"/>
      <c r="C20" s="199"/>
      <c r="D20" s="280"/>
      <c r="E20" s="281"/>
      <c r="F20" s="281"/>
      <c r="G20" s="281"/>
      <c r="H20" s="281"/>
      <c r="I20" s="199"/>
      <c r="J20" s="441"/>
      <c r="K20" s="148"/>
      <c r="U20" s="291"/>
    </row>
    <row r="21" spans="1:22" ht="41.25" customHeight="1" x14ac:dyDescent="0.25">
      <c r="A21" s="361"/>
      <c r="B21" s="375" t="s">
        <v>370</v>
      </c>
      <c r="C21" s="199"/>
      <c r="D21" s="280" t="s">
        <v>276</v>
      </c>
      <c r="E21" s="281" t="s">
        <v>277</v>
      </c>
      <c r="F21" s="283"/>
      <c r="G21" s="283"/>
      <c r="H21" s="415">
        <f>ROUND(+H17+H19,3)</f>
        <v>0</v>
      </c>
      <c r="I21" s="199"/>
      <c r="J21" s="440"/>
      <c r="K21" s="148"/>
      <c r="V21" s="292"/>
    </row>
    <row r="22" spans="1:22" ht="3" customHeight="1" x14ac:dyDescent="0.25">
      <c r="A22" s="361"/>
      <c r="B22" s="367"/>
      <c r="C22" s="199"/>
      <c r="D22" s="280"/>
      <c r="E22" s="281"/>
      <c r="F22" s="283"/>
      <c r="G22" s="283"/>
      <c r="H22" s="283"/>
      <c r="I22" s="199"/>
      <c r="J22" s="441"/>
      <c r="K22" s="148"/>
      <c r="V22" s="292"/>
    </row>
    <row r="23" spans="1:22" ht="30.75" customHeight="1" x14ac:dyDescent="0.25">
      <c r="A23" s="361"/>
      <c r="B23" s="376" t="s">
        <v>371</v>
      </c>
      <c r="C23" s="199"/>
      <c r="D23" s="368" t="s">
        <v>14</v>
      </c>
      <c r="E23" s="284" t="s">
        <v>278</v>
      </c>
      <c r="F23" s="290"/>
      <c r="G23" s="283"/>
      <c r="H23" s="413">
        <f>IF(+F23&gt;0,-F23,F23)/1000</f>
        <v>0</v>
      </c>
      <c r="I23" s="199"/>
      <c r="J23" s="440"/>
      <c r="K23" s="408"/>
    </row>
    <row r="24" spans="1:22" ht="4.9000000000000004" customHeight="1" x14ac:dyDescent="0.25">
      <c r="A24" s="361"/>
      <c r="B24" s="367"/>
      <c r="C24" s="199"/>
      <c r="D24" s="293"/>
      <c r="E24" s="284"/>
      <c r="F24" s="284"/>
      <c r="G24" s="284"/>
      <c r="H24" s="284"/>
      <c r="I24" s="199"/>
      <c r="J24" s="441"/>
      <c r="K24" s="408"/>
    </row>
    <row r="25" spans="1:22" ht="49.15" customHeight="1" x14ac:dyDescent="0.25">
      <c r="A25" s="361"/>
      <c r="B25" s="375" t="s">
        <v>372</v>
      </c>
      <c r="C25" s="199"/>
      <c r="D25" s="362" t="s">
        <v>279</v>
      </c>
      <c r="E25" s="284" t="s">
        <v>280</v>
      </c>
      <c r="F25" s="290"/>
      <c r="G25" s="283"/>
      <c r="H25" s="413">
        <f>IF(+F25&gt;0,-F25,F25)/1000</f>
        <v>0</v>
      </c>
      <c r="I25" s="199"/>
      <c r="J25" s="440"/>
      <c r="K25" s="148"/>
    </row>
    <row r="26" spans="1:22" ht="3" customHeight="1" thickBot="1" x14ac:dyDescent="0.3">
      <c r="A26" s="361"/>
      <c r="B26" s="367"/>
      <c r="C26" s="199"/>
      <c r="D26" s="280"/>
      <c r="E26" s="284"/>
      <c r="F26" s="284"/>
      <c r="G26" s="284"/>
      <c r="H26" s="294"/>
      <c r="I26" s="199"/>
      <c r="J26" s="441"/>
      <c r="K26" s="148"/>
    </row>
    <row r="27" spans="1:22" ht="32.450000000000003" customHeight="1" thickBot="1" x14ac:dyDescent="0.3">
      <c r="A27" s="361"/>
      <c r="B27" s="375" t="s">
        <v>373</v>
      </c>
      <c r="C27" s="199"/>
      <c r="D27" s="280" t="s">
        <v>281</v>
      </c>
      <c r="E27" s="284" t="s">
        <v>13</v>
      </c>
      <c r="F27" s="283"/>
      <c r="G27" s="283"/>
      <c r="H27" s="416">
        <f>ROUND(SUM(H21:H25),3)</f>
        <v>0</v>
      </c>
      <c r="I27" s="199"/>
      <c r="J27" s="440"/>
      <c r="K27" s="148"/>
    </row>
    <row r="28" spans="1:22" ht="13.5" customHeight="1" x14ac:dyDescent="0.25">
      <c r="A28" s="361"/>
      <c r="B28" s="367"/>
      <c r="C28" s="199"/>
      <c r="D28" s="287"/>
      <c r="E28" s="295"/>
      <c r="F28" s="296"/>
      <c r="G28" s="297"/>
      <c r="H28" s="298"/>
      <c r="I28" s="199"/>
      <c r="J28" s="441"/>
      <c r="K28" s="408"/>
    </row>
    <row r="29" spans="1:22" ht="45" x14ac:dyDescent="0.25">
      <c r="A29" s="361"/>
      <c r="B29" s="375" t="s">
        <v>374</v>
      </c>
      <c r="C29" s="199"/>
      <c r="D29" s="280" t="s">
        <v>282</v>
      </c>
      <c r="E29" s="299" t="s">
        <v>283</v>
      </c>
      <c r="F29" s="297"/>
      <c r="G29" s="300"/>
      <c r="H29" s="417" t="e">
        <f>ROUND(+H15/H27,2)</f>
        <v>#DIV/0!</v>
      </c>
      <c r="I29" s="199"/>
      <c r="J29" s="440"/>
      <c r="K29" s="408"/>
    </row>
    <row r="30" spans="1:22" ht="13.5" customHeight="1" x14ac:dyDescent="0.25">
      <c r="A30" s="361"/>
      <c r="B30" s="367"/>
      <c r="C30" s="199"/>
      <c r="D30" s="287"/>
      <c r="E30" s="295"/>
      <c r="F30" s="297"/>
      <c r="G30" s="297"/>
      <c r="H30" s="297"/>
      <c r="I30" s="199"/>
      <c r="J30" s="441"/>
      <c r="K30" s="408"/>
    </row>
    <row r="31" spans="1:22" ht="45" x14ac:dyDescent="0.25">
      <c r="A31" s="361"/>
      <c r="B31" s="375" t="s">
        <v>375</v>
      </c>
      <c r="C31" s="199"/>
      <c r="D31" s="280" t="s">
        <v>284</v>
      </c>
      <c r="E31" s="289" t="s">
        <v>285</v>
      </c>
      <c r="F31" s="297"/>
      <c r="G31" s="297"/>
      <c r="H31" s="410" t="e">
        <f>ROUND(+H29*H21,0)</f>
        <v>#DIV/0!</v>
      </c>
      <c r="I31" s="199"/>
      <c r="J31" s="440"/>
      <c r="K31" s="148"/>
    </row>
    <row r="32" spans="1:22" ht="8.25" customHeight="1" x14ac:dyDescent="0.25">
      <c r="A32" s="361"/>
      <c r="B32" s="367"/>
      <c r="C32" s="199"/>
      <c r="D32" s="280"/>
      <c r="E32" s="301"/>
      <c r="F32" s="297"/>
      <c r="G32" s="297"/>
      <c r="H32" s="297"/>
      <c r="I32" s="199"/>
      <c r="J32" s="441"/>
      <c r="K32" s="148"/>
    </row>
    <row r="33" spans="1:21" ht="20.25" customHeight="1" x14ac:dyDescent="0.25">
      <c r="A33" s="361"/>
      <c r="B33" s="367"/>
      <c r="C33" s="199"/>
      <c r="D33" s="287"/>
      <c r="E33" s="302" t="s">
        <v>286</v>
      </c>
      <c r="F33" s="297"/>
      <c r="G33" s="297"/>
      <c r="H33" s="298"/>
      <c r="I33" s="199"/>
      <c r="J33" s="303"/>
      <c r="K33" s="408"/>
    </row>
    <row r="34" spans="1:21" ht="36" customHeight="1" x14ac:dyDescent="0.25">
      <c r="A34" s="361"/>
      <c r="B34" s="375" t="s">
        <v>376</v>
      </c>
      <c r="C34" s="199"/>
      <c r="D34" s="280" t="s">
        <v>287</v>
      </c>
      <c r="E34" s="304" t="s">
        <v>377</v>
      </c>
      <c r="F34" s="407">
        <v>10</v>
      </c>
      <c r="G34" s="297"/>
      <c r="H34" s="418">
        <f>ROUND(+F34,2)</f>
        <v>10</v>
      </c>
      <c r="I34" s="199"/>
      <c r="J34" s="440"/>
      <c r="K34" s="148"/>
    </row>
    <row r="35" spans="1:21" ht="3" customHeight="1" thickBot="1" x14ac:dyDescent="0.3">
      <c r="A35" s="361"/>
      <c r="B35" s="367"/>
      <c r="C35" s="199"/>
      <c r="D35" s="280"/>
      <c r="E35" s="304"/>
      <c r="F35" s="304"/>
      <c r="G35" s="304"/>
      <c r="H35" s="304"/>
      <c r="I35" s="199"/>
      <c r="J35" s="441"/>
      <c r="K35" s="148"/>
    </row>
    <row r="36" spans="1:21" ht="45.75" thickBot="1" x14ac:dyDescent="0.3">
      <c r="A36" s="361"/>
      <c r="B36" s="375" t="s">
        <v>378</v>
      </c>
      <c r="C36" s="199"/>
      <c r="D36" s="280" t="s">
        <v>289</v>
      </c>
      <c r="E36" s="306" t="s">
        <v>290</v>
      </c>
      <c r="F36" s="307"/>
      <c r="G36" s="297"/>
      <c r="H36" s="419" t="e">
        <f>ROUND(+H29+H34,2)</f>
        <v>#DIV/0!</v>
      </c>
      <c r="I36" s="199"/>
      <c r="J36" s="440"/>
      <c r="K36" s="148"/>
    </row>
    <row r="37" spans="1:21" ht="11.25" customHeight="1" thickBot="1" x14ac:dyDescent="0.3">
      <c r="A37" s="361"/>
      <c r="B37" s="367"/>
      <c r="C37" s="199"/>
      <c r="D37" s="293"/>
      <c r="E37" s="308"/>
      <c r="F37" s="307"/>
      <c r="G37" s="297"/>
      <c r="H37" s="298"/>
      <c r="I37" s="199"/>
      <c r="J37" s="441"/>
      <c r="K37" s="148"/>
    </row>
    <row r="38" spans="1:21" ht="35.25" customHeight="1" thickBot="1" x14ac:dyDescent="0.3">
      <c r="A38" s="361"/>
      <c r="B38" s="375" t="s">
        <v>379</v>
      </c>
      <c r="C38" s="199"/>
      <c r="D38" s="280" t="s">
        <v>291</v>
      </c>
      <c r="E38" s="306" t="s">
        <v>292</v>
      </c>
      <c r="F38" s="307"/>
      <c r="G38" s="297"/>
      <c r="H38" s="420" t="e">
        <f>ROUND(+H21*H36,0)</f>
        <v>#DIV/0!</v>
      </c>
      <c r="I38" s="199"/>
      <c r="J38" s="303"/>
      <c r="K38" s="148"/>
    </row>
    <row r="39" spans="1:21" s="292" customFormat="1" ht="18.75" customHeight="1" thickBot="1" x14ac:dyDescent="0.3">
      <c r="A39" s="369"/>
      <c r="B39" s="367"/>
      <c r="C39" s="199"/>
      <c r="D39" s="293"/>
      <c r="E39" s="309" t="s">
        <v>293</v>
      </c>
      <c r="F39" s="310"/>
      <c r="G39" s="311"/>
      <c r="H39" s="312"/>
      <c r="I39" s="313"/>
      <c r="J39" s="303"/>
      <c r="K39" s="314"/>
    </row>
    <row r="40" spans="1:21" ht="63" customHeight="1" thickBot="1" x14ac:dyDescent="0.3">
      <c r="A40" s="361"/>
      <c r="B40" s="376" t="s">
        <v>380</v>
      </c>
      <c r="C40" s="199"/>
      <c r="D40" s="280" t="s">
        <v>294</v>
      </c>
      <c r="E40" s="299" t="s">
        <v>414</v>
      </c>
      <c r="F40" s="305"/>
      <c r="G40" s="297"/>
      <c r="H40" s="419">
        <f>ROUND(+F40,2)</f>
        <v>0</v>
      </c>
      <c r="I40" s="199"/>
      <c r="J40" s="440"/>
      <c r="K40" s="148"/>
      <c r="L40" s="315"/>
    </row>
    <row r="41" spans="1:21" ht="13.5" customHeight="1" thickBot="1" x14ac:dyDescent="0.3">
      <c r="A41" s="361"/>
      <c r="B41" s="367"/>
      <c r="C41" s="199"/>
      <c r="D41" s="293"/>
      <c r="E41" s="308"/>
      <c r="F41" s="307"/>
      <c r="G41" s="297"/>
      <c r="H41" s="298"/>
      <c r="I41" s="199"/>
      <c r="J41" s="441"/>
      <c r="K41" s="148"/>
    </row>
    <row r="42" spans="1:21" ht="45.75" thickBot="1" x14ac:dyDescent="0.3">
      <c r="A42" s="361"/>
      <c r="B42" s="375" t="s">
        <v>381</v>
      </c>
      <c r="C42" s="199"/>
      <c r="D42" s="280" t="s">
        <v>295</v>
      </c>
      <c r="E42" s="306" t="s">
        <v>296</v>
      </c>
      <c r="F42" s="297"/>
      <c r="G42" s="297"/>
      <c r="H42" s="421">
        <f>ROUND(+H40*H21,0)</f>
        <v>0</v>
      </c>
      <c r="I42" s="199"/>
      <c r="J42" s="303"/>
      <c r="K42" s="148"/>
      <c r="U42" s="292"/>
    </row>
    <row r="43" spans="1:21" ht="21.75" customHeight="1" x14ac:dyDescent="0.25">
      <c r="A43" s="361"/>
      <c r="B43" s="367"/>
      <c r="C43" s="199"/>
      <c r="D43" s="293"/>
      <c r="E43" s="309" t="s">
        <v>297</v>
      </c>
      <c r="F43" s="316"/>
      <c r="G43" s="297"/>
      <c r="H43" s="298"/>
      <c r="I43" s="199"/>
      <c r="J43" s="303"/>
      <c r="K43" s="148"/>
    </row>
    <row r="44" spans="1:21" ht="45" x14ac:dyDescent="0.25">
      <c r="A44" s="361"/>
      <c r="B44" s="375" t="s">
        <v>382</v>
      </c>
      <c r="C44" s="199"/>
      <c r="D44" s="280" t="s">
        <v>383</v>
      </c>
      <c r="E44" s="306" t="s">
        <v>299</v>
      </c>
      <c r="F44" s="297"/>
      <c r="G44" s="297"/>
      <c r="H44" s="410">
        <f>ROUND(+H42-H46-H48,0)</f>
        <v>0</v>
      </c>
      <c r="I44" s="199"/>
      <c r="J44" s="440"/>
      <c r="K44" s="148"/>
    </row>
    <row r="45" spans="1:21" ht="3" customHeight="1" x14ac:dyDescent="0.25">
      <c r="A45" s="361"/>
      <c r="B45" s="367"/>
      <c r="C45" s="199"/>
      <c r="D45" s="280"/>
      <c r="E45" s="306"/>
      <c r="F45" s="297"/>
      <c r="G45" s="297"/>
      <c r="H45" s="297"/>
      <c r="I45" s="199"/>
      <c r="J45" s="441"/>
      <c r="K45" s="148"/>
    </row>
    <row r="46" spans="1:21" ht="20.45" customHeight="1" x14ac:dyDescent="0.25">
      <c r="A46" s="361"/>
      <c r="B46" s="376" t="s">
        <v>384</v>
      </c>
      <c r="C46" s="199"/>
      <c r="D46" s="293" t="s">
        <v>300</v>
      </c>
      <c r="E46" s="306" t="s">
        <v>301</v>
      </c>
      <c r="F46" s="297"/>
      <c r="G46" s="297"/>
      <c r="H46" s="410">
        <f>ROUND(-(H40*H23),0)</f>
        <v>0</v>
      </c>
      <c r="I46" s="199"/>
      <c r="J46" s="440"/>
      <c r="K46" s="148"/>
    </row>
    <row r="47" spans="1:21" ht="3" customHeight="1" x14ac:dyDescent="0.25">
      <c r="A47" s="361"/>
      <c r="B47" s="367"/>
      <c r="C47" s="199"/>
      <c r="D47" s="293"/>
      <c r="E47" s="306"/>
      <c r="F47" s="297"/>
      <c r="G47" s="297"/>
      <c r="H47" s="297"/>
      <c r="I47" s="199"/>
      <c r="J47" s="441"/>
      <c r="K47" s="148"/>
    </row>
    <row r="48" spans="1:21" ht="30" x14ac:dyDescent="0.25">
      <c r="A48" s="361"/>
      <c r="B48" s="376" t="s">
        <v>385</v>
      </c>
      <c r="C48" s="199"/>
      <c r="D48" s="280" t="s">
        <v>302</v>
      </c>
      <c r="E48" s="306" t="s">
        <v>303</v>
      </c>
      <c r="F48" s="297"/>
      <c r="G48" s="297"/>
      <c r="H48" s="410">
        <f>ROUND(-(H40*H25),0)</f>
        <v>0</v>
      </c>
      <c r="I48" s="199"/>
      <c r="J48" s="440"/>
      <c r="K48" s="148"/>
    </row>
    <row r="49" spans="1:11" ht="3" customHeight="1" thickBot="1" x14ac:dyDescent="0.3">
      <c r="A49" s="361"/>
      <c r="B49" s="367"/>
      <c r="C49" s="199"/>
      <c r="D49" s="280"/>
      <c r="E49" s="306"/>
      <c r="F49" s="297"/>
      <c r="G49" s="297"/>
      <c r="H49" s="317"/>
      <c r="I49" s="199"/>
      <c r="J49" s="441"/>
      <c r="K49" s="148"/>
    </row>
    <row r="50" spans="1:11" ht="30" thickBot="1" x14ac:dyDescent="0.3">
      <c r="A50" s="361"/>
      <c r="B50" s="376" t="s">
        <v>386</v>
      </c>
      <c r="C50" s="199"/>
      <c r="D50" s="280" t="s">
        <v>304</v>
      </c>
      <c r="E50" s="306" t="s">
        <v>296</v>
      </c>
      <c r="F50" s="297"/>
      <c r="G50" s="297"/>
      <c r="H50" s="412">
        <f>ROUND(SUM(H44:H48),0)</f>
        <v>0</v>
      </c>
      <c r="I50" s="199"/>
      <c r="J50" s="440"/>
      <c r="K50" s="148"/>
    </row>
    <row r="51" spans="1:11" ht="16.5" thickBot="1" x14ac:dyDescent="0.3">
      <c r="A51" s="361"/>
      <c r="B51" s="367"/>
      <c r="C51" s="199"/>
      <c r="D51" s="293"/>
      <c r="E51" s="318"/>
      <c r="F51" s="297"/>
      <c r="G51" s="297"/>
      <c r="H51" s="298"/>
      <c r="I51" s="199"/>
      <c r="J51" s="441"/>
      <c r="K51" s="148"/>
    </row>
    <row r="52" spans="1:11" ht="45.75" thickBot="1" x14ac:dyDescent="0.3">
      <c r="A52" s="361"/>
      <c r="B52" s="375" t="s">
        <v>387</v>
      </c>
      <c r="C52" s="199"/>
      <c r="D52" s="280" t="s">
        <v>305</v>
      </c>
      <c r="E52" s="299" t="s">
        <v>306</v>
      </c>
      <c r="F52" s="297"/>
      <c r="G52" s="297"/>
      <c r="H52" s="422" t="e">
        <f>ROUND(+H36-H40,2)</f>
        <v>#DIV/0!</v>
      </c>
      <c r="I52" s="199"/>
      <c r="J52" s="303"/>
      <c r="K52" s="148"/>
    </row>
    <row r="53" spans="1:11" ht="15" customHeight="1" thickBot="1" x14ac:dyDescent="0.3">
      <c r="A53" s="361"/>
      <c r="B53" s="370" t="s">
        <v>425</v>
      </c>
      <c r="C53" s="199"/>
      <c r="D53" s="199"/>
      <c r="E53" s="199"/>
      <c r="F53" s="199"/>
      <c r="G53" s="199"/>
      <c r="H53" s="199"/>
      <c r="I53" s="199"/>
      <c r="J53" s="319"/>
      <c r="K53" s="148"/>
    </row>
    <row r="98" spans="4:8" ht="15" hidden="1" x14ac:dyDescent="0.2">
      <c r="D98" s="200"/>
      <c r="E98" s="200"/>
      <c r="F98" s="200"/>
      <c r="G98" s="200"/>
      <c r="H98" s="200"/>
    </row>
    <row r="99" spans="4:8" ht="15" hidden="1" x14ac:dyDescent="0.2">
      <c r="D99" s="200"/>
      <c r="E99" s="200"/>
      <c r="F99" s="200"/>
      <c r="G99" s="200"/>
      <c r="H99" s="200"/>
    </row>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sheetData>
  <sheetProtection algorithmName="SHA-512" hashValue="zONNrOPSt0LNOGzdguQsPUwIWtRvJVxUkfmQXhx8m3rTvVBJG2hrBvw9qiT/KN6KyrPpIpQpbEE7yeVy4mZ1uQ==" saltValue="EqRB4FkbR9b+mYbV98ZIFA==" spinCount="100000" sheet="1" objects="1" scenarios="1"/>
  <mergeCells count="29">
    <mergeCell ref="D1:H1"/>
    <mergeCell ref="D2:H2"/>
    <mergeCell ref="D3:H3"/>
    <mergeCell ref="D4:H4"/>
    <mergeCell ref="J4:J6"/>
    <mergeCell ref="D5:H5"/>
    <mergeCell ref="D6:H6"/>
    <mergeCell ref="J25:J26"/>
    <mergeCell ref="B7:B8"/>
    <mergeCell ref="H7:H8"/>
    <mergeCell ref="J7:J8"/>
    <mergeCell ref="J9:J10"/>
    <mergeCell ref="J11:J12"/>
    <mergeCell ref="J13:J14"/>
    <mergeCell ref="J15:J16"/>
    <mergeCell ref="J17:J18"/>
    <mergeCell ref="J19:J20"/>
    <mergeCell ref="J21:J22"/>
    <mergeCell ref="J23:J24"/>
    <mergeCell ref="J44:J45"/>
    <mergeCell ref="J46:J47"/>
    <mergeCell ref="J48:J49"/>
    <mergeCell ref="J50:J51"/>
    <mergeCell ref="J27:J28"/>
    <mergeCell ref="J29:J30"/>
    <mergeCell ref="J31:J32"/>
    <mergeCell ref="J34:J35"/>
    <mergeCell ref="J36:J37"/>
    <mergeCell ref="J40:J41"/>
  </mergeCells>
  <hyperlinks>
    <hyperlink ref="B9" location="Instructions!C5" display="Instructions!C5" xr:uid="{28379CE3-887A-4A98-B4DB-9C0DF5BF1545}"/>
    <hyperlink ref="B11" location="Instructions!C6" display="(2) Instructions" xr:uid="{1F1EABCF-528A-4DEF-9AC4-AE843C53C1A1}"/>
    <hyperlink ref="B13" location="Instructions!C7" display="Instructions!C7" xr:uid="{D8BAB72E-A3AF-43EB-A9A5-CC425C327FD0}"/>
    <hyperlink ref="B15" location="Instructions!C8" display="Instructions!C8" xr:uid="{422E2E83-A85D-4E63-88F2-DAC6DA71B4E4}"/>
    <hyperlink ref="B17" location="Instructions!C9" display="Instructions!C9" xr:uid="{1DF3C886-9645-45AF-A56C-CFD0B90023F9}"/>
    <hyperlink ref="B19" location="Instructions!C10" display="Instructions!C10" xr:uid="{F8899703-0624-49C8-837E-976DB74FE061}"/>
    <hyperlink ref="B21" location="Instructions!C11" display="Instructions!C11" xr:uid="{8E5CB72C-BFC1-4F2F-9E3E-B3B974DC3C03}"/>
    <hyperlink ref="B23" location="Instructions!C12" display="(8) Instructions" xr:uid="{D32AAC1A-4A42-416B-A65A-EE787818A29E}"/>
    <hyperlink ref="B25" location="Instructions!C13" display="Instructions!C13" xr:uid="{84BEA9B7-9FB8-4484-B2C4-C44709489FB6}"/>
    <hyperlink ref="B27" location="Instructions!C14" display="Instructions!C14" xr:uid="{1C5F22D2-8112-44C1-8E74-0C0267495782}"/>
    <hyperlink ref="B29" location="Instructions!C15" display="Instructions!C15" xr:uid="{CBBDD30F-1FB2-489A-A567-6C6011585FD2}"/>
    <hyperlink ref="B31" location="Instructions!C16" display="Instructions!C16" xr:uid="{B1ACE660-9DA3-4188-AB35-D796B663BF86}"/>
    <hyperlink ref="B34" location="Instructions!C18" display="Instructions!C18" xr:uid="{E468FC2E-E0CE-4C71-BDA8-5208B4234A44}"/>
    <hyperlink ref="B36" location="Instructions!C19" display="Instructions!C19" xr:uid="{14093396-D7D3-46B2-B95E-1768C9A03A81}"/>
    <hyperlink ref="B38" location="Instructions!C20" display="Instructions!C20" xr:uid="{447F200B-9D71-4A25-B982-FAC970D2377D}"/>
    <hyperlink ref="B40" location="Instructions!C22" display="(16) Instructions" xr:uid="{35A0E6C8-CFE0-4622-AE5C-C1855E6A1AF7}"/>
    <hyperlink ref="B42" location="Instructions!C23" display="Instructions!C23" xr:uid="{D703A639-34F1-4B9E-A414-CDB7347AE803}"/>
    <hyperlink ref="B44" location="Instructions!C25" display="Instructions!C25" xr:uid="{AD4E8F60-7186-42B3-BA21-51E4368DB667}"/>
    <hyperlink ref="B46" location="Instructions!C26" display="(19) Instructions" xr:uid="{AA09D180-09B8-495C-91D7-368E1499BB40}"/>
    <hyperlink ref="B48" location="Instructions!C27" display="(20) Instructions" xr:uid="{0B394858-74B4-412D-A0E1-4EC2903F3A0D}"/>
    <hyperlink ref="B50" location="Instructions!C28" display="(21) Instructions" xr:uid="{1A88A33F-3955-41FE-B66F-EC716174B26A}"/>
    <hyperlink ref="B52" location="Instructions!C29" display="Instructions!C29" xr:uid="{6C1479BC-C2DD-41D0-A1E3-9711D7CC86C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8AFA-3733-4EDD-9A88-70A3CD84DD7C}">
  <dimension ref="A1:XFC152"/>
  <sheetViews>
    <sheetView workbookViewId="0">
      <selection activeCell="D4" sqref="D4:H4"/>
    </sheetView>
  </sheetViews>
  <sheetFormatPr defaultColWidth="0" defaultRowHeight="12.75" customHeight="1"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ol min="12" max="12" width="7.5703125" style="149" hidden="1"/>
    <col min="13" max="20" width="4.42578125" style="149" hidden="1"/>
    <col min="21" max="21" width="5.5703125" style="149" hidden="1"/>
    <col min="22" max="23" width="4.42578125" style="149" hidden="1"/>
    <col min="24" max="16383" width="8.7109375" style="149" hidden="1"/>
    <col min="16384" max="16384" width="5.7109375" style="149" hidden="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409" t="s">
        <v>256</v>
      </c>
    </row>
    <row r="3" spans="1:13" ht="18" x14ac:dyDescent="0.25">
      <c r="B3" s="359"/>
      <c r="C3" s="199"/>
      <c r="D3" s="447" t="s">
        <v>257</v>
      </c>
      <c r="E3" s="447"/>
      <c r="F3" s="447"/>
      <c r="G3" s="447"/>
      <c r="H3" s="447"/>
      <c r="I3" s="199"/>
      <c r="J3" s="409" t="s">
        <v>258</v>
      </c>
      <c r="K3" s="408"/>
      <c r="L3" s="148"/>
      <c r="M3" s="148"/>
    </row>
    <row r="4" spans="1:13" ht="18" x14ac:dyDescent="0.25">
      <c r="B4" s="359"/>
      <c r="C4" s="199"/>
      <c r="D4" s="448" t="s">
        <v>357</v>
      </c>
      <c r="E4" s="448"/>
      <c r="F4" s="448"/>
      <c r="G4" s="448"/>
      <c r="H4" s="448"/>
      <c r="I4" s="199"/>
      <c r="J4" s="449" t="s">
        <v>259</v>
      </c>
      <c r="K4" s="408"/>
      <c r="L4" s="148"/>
      <c r="M4" s="148"/>
    </row>
    <row r="5" spans="1:13" ht="27" customHeight="1" x14ac:dyDescent="0.3">
      <c r="B5" s="359"/>
      <c r="C5" s="199"/>
      <c r="D5" s="451" t="s">
        <v>426</v>
      </c>
      <c r="E5" s="451"/>
      <c r="F5" s="451"/>
      <c r="G5" s="451"/>
      <c r="H5" s="451"/>
      <c r="I5" s="199"/>
      <c r="J5" s="449"/>
      <c r="K5" s="408"/>
      <c r="L5" s="148"/>
      <c r="M5" s="148"/>
    </row>
    <row r="6" spans="1:13" ht="21" customHeight="1" x14ac:dyDescent="0.3">
      <c r="B6" s="359"/>
      <c r="C6" s="199"/>
      <c r="D6" s="452" t="s">
        <v>427</v>
      </c>
      <c r="E6" s="452"/>
      <c r="F6" s="452"/>
      <c r="G6" s="452"/>
      <c r="H6" s="452"/>
      <c r="I6" s="199"/>
      <c r="J6" s="450"/>
      <c r="K6" s="408"/>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5" t="s">
        <v>361</v>
      </c>
      <c r="C9" s="199"/>
      <c r="D9" s="362" t="s">
        <v>265</v>
      </c>
      <c r="E9" s="363" t="s">
        <v>419</v>
      </c>
      <c r="F9" s="282"/>
      <c r="G9" s="283"/>
      <c r="H9" s="423">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6" t="s">
        <v>363</v>
      </c>
      <c r="C11" s="199"/>
      <c r="D11" s="280" t="s">
        <v>5</v>
      </c>
      <c r="E11" s="365" t="s">
        <v>428</v>
      </c>
      <c r="F11" s="285"/>
      <c r="G11" s="283"/>
      <c r="H11" s="423">
        <f>ROUND(+H9*0.0177,0)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7" t="s">
        <v>365</v>
      </c>
      <c r="C13" s="199"/>
      <c r="D13" s="362" t="s">
        <v>268</v>
      </c>
      <c r="E13" s="365" t="s">
        <v>429</v>
      </c>
      <c r="F13" s="286"/>
      <c r="G13" s="283"/>
      <c r="H13" s="424">
        <f>IF(F13&gt;0,-F13,F13)</f>
        <v>0</v>
      </c>
      <c r="I13" s="199"/>
      <c r="J13" s="440" t="s">
        <v>7</v>
      </c>
      <c r="K13" s="408"/>
    </row>
    <row r="14" spans="1:13" ht="5.25" customHeight="1" x14ac:dyDescent="0.25">
      <c r="A14" s="361"/>
      <c r="B14" s="367"/>
      <c r="C14" s="199"/>
      <c r="D14" s="280"/>
      <c r="E14" s="284"/>
      <c r="F14" s="284"/>
      <c r="G14" s="284"/>
      <c r="H14" s="284"/>
      <c r="I14" s="199"/>
      <c r="J14" s="441"/>
      <c r="K14" s="408"/>
    </row>
    <row r="15" spans="1:13" ht="47.25" customHeight="1" x14ac:dyDescent="0.25">
      <c r="A15" s="361"/>
      <c r="B15" s="425" t="s">
        <v>430</v>
      </c>
      <c r="C15" s="199"/>
      <c r="D15" s="280" t="s">
        <v>431</v>
      </c>
      <c r="E15" s="284" t="s">
        <v>432</v>
      </c>
      <c r="F15" s="286"/>
      <c r="G15" s="284"/>
      <c r="H15" s="424">
        <f>IF(F15&gt;0,-F15,F15)</f>
        <v>0</v>
      </c>
      <c r="I15" s="199"/>
      <c r="J15" s="426"/>
      <c r="K15" s="408"/>
    </row>
    <row r="16" spans="1:13" ht="10.5" customHeight="1" thickBot="1" x14ac:dyDescent="0.3">
      <c r="A16" s="361"/>
      <c r="B16" s="367"/>
      <c r="C16" s="199"/>
      <c r="D16" s="280"/>
      <c r="E16" s="284"/>
      <c r="F16" s="284"/>
      <c r="G16" s="284"/>
      <c r="H16" s="284"/>
      <c r="I16" s="199"/>
      <c r="J16" s="426"/>
      <c r="K16" s="408"/>
    </row>
    <row r="17" spans="1:22" ht="30.75" thickBot="1" x14ac:dyDescent="0.3">
      <c r="A17" s="361"/>
      <c r="B17" s="375" t="s">
        <v>367</v>
      </c>
      <c r="C17" s="199"/>
      <c r="D17" s="427" t="s">
        <v>433</v>
      </c>
      <c r="E17" s="363" t="s">
        <v>93</v>
      </c>
      <c r="F17" s="283"/>
      <c r="G17" s="283"/>
      <c r="H17" s="428">
        <f>ROUND(+H9+H11+H13+H15,0)</f>
        <v>0</v>
      </c>
      <c r="I17" s="199"/>
      <c r="J17" s="440"/>
      <c r="K17" s="408"/>
    </row>
    <row r="18" spans="1:22" ht="21" customHeight="1" x14ac:dyDescent="0.25">
      <c r="A18" s="361"/>
      <c r="B18" s="367"/>
      <c r="C18" s="199"/>
      <c r="D18" s="287" t="s">
        <v>7</v>
      </c>
      <c r="E18" s="288" t="s">
        <v>271</v>
      </c>
      <c r="F18" s="283"/>
      <c r="G18" s="283"/>
      <c r="H18" s="283" t="s">
        <v>7</v>
      </c>
      <c r="I18" s="199"/>
      <c r="J18" s="441"/>
      <c r="K18" s="408"/>
    </row>
    <row r="19" spans="1:22" ht="34.5" customHeight="1" x14ac:dyDescent="0.25">
      <c r="A19" s="361"/>
      <c r="B19" s="375" t="s">
        <v>368</v>
      </c>
      <c r="C19" s="199"/>
      <c r="D19" s="280" t="s">
        <v>272</v>
      </c>
      <c r="E19" s="289" t="s">
        <v>273</v>
      </c>
      <c r="F19" s="282"/>
      <c r="G19" s="283"/>
      <c r="H19" s="429">
        <f>ROUND(+F19,3)/1000</f>
        <v>0</v>
      </c>
      <c r="I19" s="199"/>
      <c r="J19" s="440"/>
      <c r="K19" s="148"/>
    </row>
    <row r="20" spans="1:22" ht="3" customHeight="1" x14ac:dyDescent="0.25">
      <c r="A20" s="361"/>
      <c r="B20" s="367"/>
      <c r="C20" s="199"/>
      <c r="D20" s="280"/>
      <c r="E20" s="289"/>
      <c r="F20" s="289"/>
      <c r="G20" s="289"/>
      <c r="H20" s="289"/>
      <c r="I20" s="199"/>
      <c r="J20" s="441"/>
      <c r="K20" s="148"/>
    </row>
    <row r="21" spans="1:22" ht="45.75" customHeight="1" x14ac:dyDescent="0.25">
      <c r="A21" s="361"/>
      <c r="B21" s="375" t="s">
        <v>369</v>
      </c>
      <c r="C21" s="199"/>
      <c r="D21" s="362" t="s">
        <v>274</v>
      </c>
      <c r="E21" s="281" t="s">
        <v>275</v>
      </c>
      <c r="F21" s="290"/>
      <c r="G21" s="283"/>
      <c r="H21" s="430">
        <f>IF(+F21&gt;0,-F21,F21)/1000</f>
        <v>0</v>
      </c>
      <c r="I21" s="199"/>
      <c r="J21" s="440"/>
      <c r="K21" s="148"/>
      <c r="U21" s="291"/>
    </row>
    <row r="22" spans="1:22" ht="3" customHeight="1" thickBot="1" x14ac:dyDescent="0.3">
      <c r="A22" s="361"/>
      <c r="B22" s="367"/>
      <c r="C22" s="199"/>
      <c r="D22" s="280"/>
      <c r="E22" s="281"/>
      <c r="F22" s="281"/>
      <c r="G22" s="281"/>
      <c r="H22" s="281"/>
      <c r="I22" s="199"/>
      <c r="J22" s="441"/>
      <c r="K22" s="148"/>
      <c r="U22" s="291"/>
    </row>
    <row r="23" spans="1:22" ht="41.25" customHeight="1" x14ac:dyDescent="0.25">
      <c r="A23" s="361"/>
      <c r="B23" s="375" t="s">
        <v>370</v>
      </c>
      <c r="C23" s="199"/>
      <c r="D23" s="280" t="s">
        <v>276</v>
      </c>
      <c r="E23" s="281" t="s">
        <v>277</v>
      </c>
      <c r="F23" s="283"/>
      <c r="G23" s="283"/>
      <c r="H23" s="431">
        <f>ROUND(+H19+H21,3)</f>
        <v>0</v>
      </c>
      <c r="I23" s="199"/>
      <c r="J23" s="440"/>
      <c r="K23" s="148"/>
      <c r="V23" s="292"/>
    </row>
    <row r="24" spans="1:22" ht="3" customHeight="1" x14ac:dyDescent="0.25">
      <c r="A24" s="361"/>
      <c r="B24" s="367"/>
      <c r="C24" s="199"/>
      <c r="D24" s="280"/>
      <c r="E24" s="281"/>
      <c r="F24" s="283"/>
      <c r="G24" s="283"/>
      <c r="H24" s="283"/>
      <c r="I24" s="199"/>
      <c r="J24" s="441"/>
      <c r="K24" s="148"/>
      <c r="V24" s="292"/>
    </row>
    <row r="25" spans="1:22" ht="30.75" customHeight="1" x14ac:dyDescent="0.25">
      <c r="A25" s="361"/>
      <c r="B25" s="376" t="s">
        <v>371</v>
      </c>
      <c r="C25" s="199"/>
      <c r="D25" s="368" t="s">
        <v>14</v>
      </c>
      <c r="E25" s="284" t="s">
        <v>278</v>
      </c>
      <c r="F25" s="290"/>
      <c r="G25" s="283"/>
      <c r="H25" s="429">
        <f>IF(+F25&gt;0,-F25,F25)/1000</f>
        <v>0</v>
      </c>
      <c r="I25" s="199"/>
      <c r="J25" s="440"/>
      <c r="K25" s="408"/>
    </row>
    <row r="26" spans="1:22" ht="4.9000000000000004" customHeight="1" x14ac:dyDescent="0.25">
      <c r="A26" s="361"/>
      <c r="B26" s="367"/>
      <c r="C26" s="199"/>
      <c r="D26" s="293"/>
      <c r="E26" s="284"/>
      <c r="F26" s="284"/>
      <c r="G26" s="284"/>
      <c r="H26" s="284"/>
      <c r="I26" s="199"/>
      <c r="J26" s="441"/>
      <c r="K26" s="408"/>
    </row>
    <row r="27" spans="1:22" ht="49.15" customHeight="1" x14ac:dyDescent="0.25">
      <c r="A27" s="361"/>
      <c r="B27" s="375" t="s">
        <v>372</v>
      </c>
      <c r="C27" s="199"/>
      <c r="D27" s="362" t="s">
        <v>279</v>
      </c>
      <c r="E27" s="284" t="s">
        <v>280</v>
      </c>
      <c r="F27" s="290"/>
      <c r="G27" s="283"/>
      <c r="H27" s="429">
        <f>IF(+F27&gt;0,-F27,F27)/1000</f>
        <v>0</v>
      </c>
      <c r="I27" s="199"/>
      <c r="J27" s="440"/>
      <c r="K27" s="148"/>
    </row>
    <row r="28" spans="1:22" ht="3" customHeight="1" thickBot="1" x14ac:dyDescent="0.3">
      <c r="A28" s="361"/>
      <c r="B28" s="367"/>
      <c r="C28" s="199"/>
      <c r="D28" s="280"/>
      <c r="E28" s="284"/>
      <c r="F28" s="284"/>
      <c r="G28" s="284"/>
      <c r="H28" s="294"/>
      <c r="I28" s="199"/>
      <c r="J28" s="441"/>
      <c r="K28" s="148"/>
    </row>
    <row r="29" spans="1:22" ht="32.450000000000003" customHeight="1" thickBot="1" x14ac:dyDescent="0.3">
      <c r="A29" s="361"/>
      <c r="B29" s="375" t="s">
        <v>373</v>
      </c>
      <c r="C29" s="199"/>
      <c r="D29" s="280" t="s">
        <v>281</v>
      </c>
      <c r="E29" s="284" t="s">
        <v>13</v>
      </c>
      <c r="F29" s="283"/>
      <c r="G29" s="283"/>
      <c r="H29" s="432">
        <f>ROUND(SUM(H23:H27),3)</f>
        <v>0</v>
      </c>
      <c r="I29" s="199"/>
      <c r="J29" s="440"/>
      <c r="K29" s="148"/>
    </row>
    <row r="30" spans="1:22" ht="13.5" customHeight="1" x14ac:dyDescent="0.25">
      <c r="A30" s="361"/>
      <c r="B30" s="367"/>
      <c r="C30" s="199"/>
      <c r="D30" s="287"/>
      <c r="E30" s="295"/>
      <c r="F30" s="296"/>
      <c r="G30" s="297"/>
      <c r="H30" s="298"/>
      <c r="I30" s="199"/>
      <c r="J30" s="441"/>
      <c r="K30" s="408"/>
    </row>
    <row r="31" spans="1:22" ht="45" x14ac:dyDescent="0.25">
      <c r="A31" s="361"/>
      <c r="B31" s="375" t="s">
        <v>374</v>
      </c>
      <c r="C31" s="199"/>
      <c r="D31" s="280" t="s">
        <v>282</v>
      </c>
      <c r="E31" s="299" t="s">
        <v>283</v>
      </c>
      <c r="F31" s="297"/>
      <c r="G31" s="300"/>
      <c r="H31" s="433" t="e">
        <f>ROUND(+H17/H29,2)</f>
        <v>#DIV/0!</v>
      </c>
      <c r="I31" s="199"/>
      <c r="J31" s="440"/>
      <c r="K31" s="408"/>
    </row>
    <row r="32" spans="1:22" ht="13.5" customHeight="1" x14ac:dyDescent="0.25">
      <c r="A32" s="361"/>
      <c r="B32" s="367"/>
      <c r="C32" s="199"/>
      <c r="D32" s="287"/>
      <c r="E32" s="295"/>
      <c r="F32" s="297"/>
      <c r="G32" s="297"/>
      <c r="H32" s="297"/>
      <c r="I32" s="199"/>
      <c r="J32" s="441"/>
      <c r="K32" s="408"/>
    </row>
    <row r="33" spans="1:21" ht="45" x14ac:dyDescent="0.25">
      <c r="A33" s="361"/>
      <c r="B33" s="375" t="s">
        <v>375</v>
      </c>
      <c r="C33" s="199"/>
      <c r="D33" s="280" t="s">
        <v>284</v>
      </c>
      <c r="E33" s="289" t="s">
        <v>285</v>
      </c>
      <c r="F33" s="297"/>
      <c r="G33" s="297"/>
      <c r="H33" s="423" t="e">
        <f>ROUND(+H31*H23,0)</f>
        <v>#DIV/0!</v>
      </c>
      <c r="I33" s="199"/>
      <c r="J33" s="440"/>
      <c r="K33" s="148"/>
    </row>
    <row r="34" spans="1:21" ht="8.25" customHeight="1" x14ac:dyDescent="0.25">
      <c r="A34" s="361"/>
      <c r="B34" s="367"/>
      <c r="C34" s="199"/>
      <c r="D34" s="280"/>
      <c r="E34" s="301"/>
      <c r="F34" s="297"/>
      <c r="G34" s="297"/>
      <c r="H34" s="297"/>
      <c r="I34" s="199"/>
      <c r="J34" s="441"/>
      <c r="K34" s="148"/>
    </row>
    <row r="35" spans="1:21" ht="20.25" customHeight="1" x14ac:dyDescent="0.25">
      <c r="A35" s="361"/>
      <c r="B35" s="367"/>
      <c r="C35" s="199"/>
      <c r="D35" s="287"/>
      <c r="E35" s="302" t="s">
        <v>286</v>
      </c>
      <c r="F35" s="297"/>
      <c r="G35" s="297"/>
      <c r="H35" s="298"/>
      <c r="I35" s="199"/>
      <c r="J35" s="303"/>
      <c r="K35" s="408"/>
    </row>
    <row r="36" spans="1:21" ht="36" customHeight="1" x14ac:dyDescent="0.25">
      <c r="A36" s="361"/>
      <c r="B36" s="375" t="s">
        <v>376</v>
      </c>
      <c r="C36" s="199"/>
      <c r="D36" s="280" t="s">
        <v>287</v>
      </c>
      <c r="E36" s="304" t="s">
        <v>377</v>
      </c>
      <c r="F36" s="407"/>
      <c r="G36" s="297"/>
      <c r="H36" s="434">
        <f>ROUND(+F36,2)</f>
        <v>0</v>
      </c>
      <c r="I36" s="199"/>
      <c r="J36" s="440"/>
      <c r="K36" s="148"/>
    </row>
    <row r="37" spans="1:21" ht="3" customHeight="1" thickBot="1" x14ac:dyDescent="0.3">
      <c r="A37" s="361"/>
      <c r="B37" s="367"/>
      <c r="C37" s="199"/>
      <c r="D37" s="280"/>
      <c r="E37" s="304"/>
      <c r="F37" s="304"/>
      <c r="G37" s="304"/>
      <c r="H37" s="304"/>
      <c r="I37" s="199"/>
      <c r="J37" s="441"/>
      <c r="K37" s="148"/>
    </row>
    <row r="38" spans="1:21" ht="45.75" thickBot="1" x14ac:dyDescent="0.3">
      <c r="A38" s="361"/>
      <c r="B38" s="375" t="s">
        <v>378</v>
      </c>
      <c r="C38" s="199"/>
      <c r="D38" s="280" t="s">
        <v>289</v>
      </c>
      <c r="E38" s="306" t="s">
        <v>290</v>
      </c>
      <c r="F38" s="307"/>
      <c r="G38" s="297"/>
      <c r="H38" s="435" t="e">
        <f>ROUND(+H31+H36,2)</f>
        <v>#DIV/0!</v>
      </c>
      <c r="I38" s="199"/>
      <c r="J38" s="440"/>
      <c r="K38" s="148"/>
    </row>
    <row r="39" spans="1:21" ht="11.25" customHeight="1" thickBot="1" x14ac:dyDescent="0.3">
      <c r="A39" s="361"/>
      <c r="B39" s="367"/>
      <c r="C39" s="199"/>
      <c r="D39" s="293"/>
      <c r="E39" s="308"/>
      <c r="F39" s="307"/>
      <c r="G39" s="297"/>
      <c r="H39" s="298"/>
      <c r="I39" s="199"/>
      <c r="J39" s="441"/>
      <c r="K39" s="148"/>
    </row>
    <row r="40" spans="1:21" ht="35.25" customHeight="1" thickBot="1" x14ac:dyDescent="0.3">
      <c r="A40" s="361"/>
      <c r="B40" s="375" t="s">
        <v>379</v>
      </c>
      <c r="C40" s="199"/>
      <c r="D40" s="280" t="s">
        <v>291</v>
      </c>
      <c r="E40" s="306" t="s">
        <v>292</v>
      </c>
      <c r="F40" s="307"/>
      <c r="G40" s="297"/>
      <c r="H40" s="436" t="e">
        <f>ROUND(+H23*H38,0)</f>
        <v>#DIV/0!</v>
      </c>
      <c r="I40" s="199"/>
      <c r="J40" s="303"/>
      <c r="K40" s="148"/>
    </row>
    <row r="41" spans="1:21" s="292" customFormat="1" ht="18.75" customHeight="1" thickBot="1" x14ac:dyDescent="0.3">
      <c r="A41" s="369"/>
      <c r="B41" s="367"/>
      <c r="C41" s="199"/>
      <c r="D41" s="293"/>
      <c r="E41" s="309" t="s">
        <v>293</v>
      </c>
      <c r="F41" s="310"/>
      <c r="G41" s="311"/>
      <c r="H41" s="312"/>
      <c r="I41" s="313"/>
      <c r="J41" s="303"/>
      <c r="K41" s="314"/>
    </row>
    <row r="42" spans="1:21" ht="63" customHeight="1" thickBot="1" x14ac:dyDescent="0.3">
      <c r="A42" s="361"/>
      <c r="B42" s="376" t="s">
        <v>380</v>
      </c>
      <c r="C42" s="199"/>
      <c r="D42" s="280" t="s">
        <v>294</v>
      </c>
      <c r="E42" s="299" t="s">
        <v>414</v>
      </c>
      <c r="F42" s="305"/>
      <c r="G42" s="297"/>
      <c r="H42" s="435">
        <f>ROUND(+F42,2)</f>
        <v>0</v>
      </c>
      <c r="I42" s="199"/>
      <c r="J42" s="440"/>
      <c r="K42" s="148"/>
      <c r="L42" s="315"/>
    </row>
    <row r="43" spans="1:21" ht="13.5" customHeight="1" thickBot="1" x14ac:dyDescent="0.3">
      <c r="A43" s="361"/>
      <c r="B43" s="367"/>
      <c r="C43" s="199"/>
      <c r="D43" s="293"/>
      <c r="E43" s="308"/>
      <c r="F43" s="307"/>
      <c r="G43" s="297"/>
      <c r="H43" s="298"/>
      <c r="I43" s="199"/>
      <c r="J43" s="441"/>
      <c r="K43" s="148"/>
    </row>
    <row r="44" spans="1:21" ht="45.75" thickBot="1" x14ac:dyDescent="0.3">
      <c r="A44" s="361"/>
      <c r="B44" s="375" t="s">
        <v>381</v>
      </c>
      <c r="C44" s="199"/>
      <c r="D44" s="280" t="s">
        <v>295</v>
      </c>
      <c r="E44" s="306" t="s">
        <v>296</v>
      </c>
      <c r="F44" s="297"/>
      <c r="G44" s="297"/>
      <c r="H44" s="437">
        <f>ROUND(+H42*H23,0)</f>
        <v>0</v>
      </c>
      <c r="I44" s="199"/>
      <c r="J44" s="303"/>
      <c r="K44" s="148"/>
      <c r="U44" s="292"/>
    </row>
    <row r="45" spans="1:21" ht="21.75" customHeight="1" x14ac:dyDescent="0.25">
      <c r="A45" s="361"/>
      <c r="B45" s="367"/>
      <c r="C45" s="199"/>
      <c r="D45" s="293"/>
      <c r="E45" s="309" t="s">
        <v>297</v>
      </c>
      <c r="F45" s="316"/>
      <c r="G45" s="297"/>
      <c r="H45" s="298"/>
      <c r="I45" s="199"/>
      <c r="J45" s="303"/>
      <c r="K45" s="148"/>
    </row>
    <row r="46" spans="1:21" ht="45" x14ac:dyDescent="0.25">
      <c r="A46" s="361"/>
      <c r="B46" s="375" t="s">
        <v>382</v>
      </c>
      <c r="C46" s="199"/>
      <c r="D46" s="280" t="s">
        <v>383</v>
      </c>
      <c r="E46" s="306" t="s">
        <v>299</v>
      </c>
      <c r="F46" s="297"/>
      <c r="G46" s="297"/>
      <c r="H46" s="423">
        <f>ROUND(+H44-H48-H50,0)</f>
        <v>0</v>
      </c>
      <c r="I46" s="199"/>
      <c r="J46" s="440"/>
      <c r="K46" s="148"/>
    </row>
    <row r="47" spans="1:21" ht="3" customHeight="1" x14ac:dyDescent="0.25">
      <c r="A47" s="361"/>
      <c r="B47" s="367"/>
      <c r="C47" s="199"/>
      <c r="D47" s="280"/>
      <c r="E47" s="306"/>
      <c r="F47" s="297"/>
      <c r="G47" s="297"/>
      <c r="H47" s="297"/>
      <c r="I47" s="199"/>
      <c r="J47" s="441"/>
      <c r="K47" s="148"/>
    </row>
    <row r="48" spans="1:21" ht="20.45" customHeight="1" x14ac:dyDescent="0.25">
      <c r="A48" s="361"/>
      <c r="B48" s="376" t="s">
        <v>384</v>
      </c>
      <c r="C48" s="199"/>
      <c r="D48" s="293" t="s">
        <v>300</v>
      </c>
      <c r="E48" s="306" t="s">
        <v>301</v>
      </c>
      <c r="F48" s="297"/>
      <c r="G48" s="297"/>
      <c r="H48" s="423">
        <f>ROUND(-(H42*H25),0)</f>
        <v>0</v>
      </c>
      <c r="I48" s="199"/>
      <c r="J48" s="440"/>
      <c r="K48" s="148"/>
    </row>
    <row r="49" spans="1:11" ht="3" customHeight="1" x14ac:dyDescent="0.25">
      <c r="A49" s="361"/>
      <c r="B49" s="367"/>
      <c r="C49" s="199"/>
      <c r="D49" s="293"/>
      <c r="E49" s="306"/>
      <c r="F49" s="297"/>
      <c r="G49" s="297"/>
      <c r="H49" s="297"/>
      <c r="I49" s="199"/>
      <c r="J49" s="441"/>
      <c r="K49" s="148"/>
    </row>
    <row r="50" spans="1:11" ht="30" x14ac:dyDescent="0.25">
      <c r="A50" s="361"/>
      <c r="B50" s="376" t="s">
        <v>385</v>
      </c>
      <c r="C50" s="199"/>
      <c r="D50" s="280" t="s">
        <v>302</v>
      </c>
      <c r="E50" s="306" t="s">
        <v>303</v>
      </c>
      <c r="F50" s="297"/>
      <c r="G50" s="297"/>
      <c r="H50" s="423">
        <f>ROUND(-(H42*H27),0)</f>
        <v>0</v>
      </c>
      <c r="I50" s="199"/>
      <c r="J50" s="440"/>
      <c r="K50" s="148"/>
    </row>
    <row r="51" spans="1:11" ht="3" customHeight="1" thickBot="1" x14ac:dyDescent="0.3">
      <c r="A51" s="361"/>
      <c r="B51" s="367"/>
      <c r="C51" s="199"/>
      <c r="D51" s="280"/>
      <c r="E51" s="306"/>
      <c r="F51" s="297"/>
      <c r="G51" s="297"/>
      <c r="H51" s="317"/>
      <c r="I51" s="199"/>
      <c r="J51" s="441"/>
      <c r="K51" s="148"/>
    </row>
    <row r="52" spans="1:11" ht="30" thickBot="1" x14ac:dyDescent="0.3">
      <c r="A52" s="361"/>
      <c r="B52" s="376" t="s">
        <v>386</v>
      </c>
      <c r="C52" s="199"/>
      <c r="D52" s="280" t="s">
        <v>304</v>
      </c>
      <c r="E52" s="306" t="s">
        <v>296</v>
      </c>
      <c r="F52" s="297"/>
      <c r="G52" s="297"/>
      <c r="H52" s="428">
        <f>ROUND(SUM(H46:H50),0)</f>
        <v>0</v>
      </c>
      <c r="I52" s="199"/>
      <c r="J52" s="440"/>
      <c r="K52" s="148"/>
    </row>
    <row r="53" spans="1:11" ht="16.5" thickBot="1" x14ac:dyDescent="0.3">
      <c r="A53" s="361"/>
      <c r="B53" s="367"/>
      <c r="C53" s="199"/>
      <c r="D53" s="293"/>
      <c r="E53" s="318"/>
      <c r="F53" s="297"/>
      <c r="G53" s="297"/>
      <c r="H53" s="298"/>
      <c r="I53" s="199"/>
      <c r="J53" s="441"/>
      <c r="K53" s="148"/>
    </row>
    <row r="54" spans="1:11" ht="45.75" thickBot="1" x14ac:dyDescent="0.3">
      <c r="A54" s="361"/>
      <c r="B54" s="375" t="s">
        <v>387</v>
      </c>
      <c r="C54" s="199"/>
      <c r="D54" s="280" t="s">
        <v>305</v>
      </c>
      <c r="E54" s="299" t="s">
        <v>306</v>
      </c>
      <c r="F54" s="297"/>
      <c r="G54" s="297"/>
      <c r="H54" s="438" t="e">
        <f>ROUND(+H38-H42,2)</f>
        <v>#DIV/0!</v>
      </c>
      <c r="I54" s="199"/>
      <c r="J54" s="303"/>
      <c r="K54" s="148"/>
    </row>
    <row r="55" spans="1:11" ht="15" customHeight="1" thickBot="1" x14ac:dyDescent="0.3">
      <c r="A55" s="361"/>
      <c r="B55" s="370" t="s">
        <v>434</v>
      </c>
      <c r="C55" s="199"/>
      <c r="D55" s="199"/>
      <c r="E55" s="199"/>
      <c r="F55" s="199"/>
      <c r="G55" s="199"/>
      <c r="H55" s="199"/>
      <c r="I55" s="199"/>
      <c r="J55" s="319"/>
      <c r="K55" s="148"/>
    </row>
    <row r="97" spans="4:8" x14ac:dyDescent="0.2"/>
    <row r="98" spans="4:8" x14ac:dyDescent="0.2"/>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row r="151" spans="4:8" ht="15" hidden="1" x14ac:dyDescent="0.2">
      <c r="D151" s="200"/>
      <c r="E151" s="200"/>
      <c r="F151" s="200"/>
      <c r="G151" s="200"/>
      <c r="H151" s="200"/>
    </row>
    <row r="152" spans="4:8" ht="15" hidden="1" x14ac:dyDescent="0.2">
      <c r="D152" s="200"/>
      <c r="E152" s="200"/>
      <c r="F152" s="200"/>
      <c r="G152" s="200"/>
      <c r="H152" s="200"/>
    </row>
  </sheetData>
  <mergeCells count="29">
    <mergeCell ref="D1:H1"/>
    <mergeCell ref="D2:H2"/>
    <mergeCell ref="D3:H3"/>
    <mergeCell ref="D4:H4"/>
    <mergeCell ref="J4:J6"/>
    <mergeCell ref="D5:H5"/>
    <mergeCell ref="D6:H6"/>
    <mergeCell ref="J27:J28"/>
    <mergeCell ref="B7:B8"/>
    <mergeCell ref="H7:H8"/>
    <mergeCell ref="J7:J8"/>
    <mergeCell ref="J9:J10"/>
    <mergeCell ref="J11:J12"/>
    <mergeCell ref="J13:J14"/>
    <mergeCell ref="J17:J18"/>
    <mergeCell ref="J19:J20"/>
    <mergeCell ref="J21:J22"/>
    <mergeCell ref="J23:J24"/>
    <mergeCell ref="J25:J26"/>
    <mergeCell ref="J46:J47"/>
    <mergeCell ref="J48:J49"/>
    <mergeCell ref="J50:J51"/>
    <mergeCell ref="J52:J53"/>
    <mergeCell ref="J29:J30"/>
    <mergeCell ref="J31:J32"/>
    <mergeCell ref="J33:J34"/>
    <mergeCell ref="J36:J37"/>
    <mergeCell ref="J38:J39"/>
    <mergeCell ref="J42:J43"/>
  </mergeCells>
  <hyperlinks>
    <hyperlink ref="B9" location="Instructions!C5" display="Instructions!C5" xr:uid="{9BE7E1DB-ACC3-43E8-9343-260CBF0D8473}"/>
    <hyperlink ref="B11" location="Instructions!C6" display="(2) Instructions" xr:uid="{113B2D33-BEED-43A5-B8A7-443AD4CD9172}"/>
    <hyperlink ref="B13" location="Instructions!C7" display="Instructions!C7" xr:uid="{C3E7E964-7EE0-4403-8088-C35D975CDA3F}"/>
    <hyperlink ref="B17" location="Instructions!C8" display="Instructions!C8" xr:uid="{D6DD79FC-BF38-42F3-8A1F-A25B449E932D}"/>
    <hyperlink ref="B19" location="Instructions!C9" display="Instructions!C9" xr:uid="{CB3597E8-3BC0-4470-8078-E6245699A918}"/>
    <hyperlink ref="B21" location="Instructions!C10" display="Instructions!C10" xr:uid="{CD120B65-82F9-48ED-A3AF-E25902ACD605}"/>
    <hyperlink ref="B23" location="Instructions!C11" display="Instructions!C11" xr:uid="{1C882987-7C07-4DCB-82A3-984BAF695545}"/>
    <hyperlink ref="B25" location="Instructions!C12" display="(8) Instructions" xr:uid="{DB2BFB23-37DD-4886-BF66-F839E3981A7A}"/>
    <hyperlink ref="B27" location="Instructions!C13" display="Instructions!C13" xr:uid="{A85925C7-629B-405A-99CA-2F50C06544F2}"/>
    <hyperlink ref="B29" location="Instructions!C14" display="Instructions!C14" xr:uid="{CCB4B6EA-7217-4E33-A051-A14B93FBD664}"/>
    <hyperlink ref="B31" location="Instructions!C15" display="Instructions!C15" xr:uid="{907C47E2-0C24-411D-B66C-DD2CD52E0584}"/>
    <hyperlink ref="B33" location="Instructions!C16" display="Instructions!C16" xr:uid="{8A337752-EE70-440D-9804-02946F954FA5}"/>
    <hyperlink ref="B36" location="Instructions!C18" display="Instructions!C18" xr:uid="{93829A2A-7F2B-4D57-A5B4-BD07B7D858EB}"/>
    <hyperlink ref="B38" location="Instructions!C19" display="Instructions!C19" xr:uid="{9DE5C4E6-EA7E-4685-8828-1D5DF0668C7E}"/>
    <hyperlink ref="B40" location="Instructions!C20" display="Instructions!C20" xr:uid="{2FD0252B-E3D3-47DB-B1C6-889AFEB66EE7}"/>
    <hyperlink ref="B42" location="Instructions!C22" display="(16) Instructions" xr:uid="{B3755A7B-069D-420E-8D47-74229358A7EE}"/>
    <hyperlink ref="B44" location="Instructions!C23" display="Instructions!C23" xr:uid="{6608EFC7-7A3D-4E2C-BA65-8718243D85CE}"/>
    <hyperlink ref="B46" location="Instructions!C25" display="Instructions!C25" xr:uid="{D548CD11-FF8A-4B65-A380-C914DB452C2B}"/>
    <hyperlink ref="B48" location="Instructions!C26" display="(19) Instructions" xr:uid="{9BE5A38B-0EAE-40CB-813A-493174D8D63C}"/>
    <hyperlink ref="B50" location="Instructions!C27" display="(20) Instructions" xr:uid="{43970FBB-4A99-45E1-A471-F4EFEF22BDF4}"/>
    <hyperlink ref="B52" location="Instructions!C28" display="(21) Instructions" xr:uid="{943EB949-1DFE-4862-B8F3-57D91838D595}"/>
    <hyperlink ref="B54" location="Instructions!C29" display="Instructions!C29" xr:uid="{3574E080-F1EF-4D9F-83FB-5458BECE64A3}"/>
    <hyperlink ref="B15" location="Instructions!B8" display="(3.5) Instructions" xr:uid="{66B2106A-C6BD-412C-8587-97EC5E74C7A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65F3-4F76-462D-A52E-EF8BD082D982}">
  <sheetPr>
    <pageSetUpPr fitToPage="1"/>
  </sheetPr>
  <dimension ref="A1:XFC150"/>
  <sheetViews>
    <sheetView showGridLines="0" zoomScaleNormal="100" workbookViewId="0">
      <selection sqref="A1:XFD1048576"/>
    </sheetView>
  </sheetViews>
  <sheetFormatPr defaultColWidth="0" defaultRowHeight="12.75" customHeight="1"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ustomWidth="1"/>
    <col min="12" max="12" width="7.5703125" style="149" hidden="1" customWidth="1"/>
    <col min="13" max="20" width="4.42578125" style="149" hidden="1" customWidth="1"/>
    <col min="21" max="21" width="5.5703125" style="149" hidden="1" customWidth="1"/>
    <col min="22" max="23" width="4.42578125" style="149" hidden="1" customWidth="1"/>
    <col min="24" max="16383" width="8.7109375" style="149" hidden="1"/>
    <col min="16384" max="16384" width="5.7109375" style="149" hidden="1" customWidth="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409" t="s">
        <v>256</v>
      </c>
    </row>
    <row r="3" spans="1:13" ht="18" x14ac:dyDescent="0.25">
      <c r="B3" s="359"/>
      <c r="C3" s="199"/>
      <c r="D3" s="447" t="s">
        <v>257</v>
      </c>
      <c r="E3" s="447"/>
      <c r="F3" s="447"/>
      <c r="G3" s="447"/>
      <c r="H3" s="447"/>
      <c r="I3" s="199"/>
      <c r="J3" s="409" t="s">
        <v>258</v>
      </c>
      <c r="K3" s="408"/>
      <c r="L3" s="148"/>
      <c r="M3" s="148"/>
    </row>
    <row r="4" spans="1:13" ht="18" x14ac:dyDescent="0.25">
      <c r="B4" s="359"/>
      <c r="C4" s="199"/>
      <c r="D4" s="448" t="s">
        <v>357</v>
      </c>
      <c r="E4" s="448"/>
      <c r="F4" s="448"/>
      <c r="G4" s="448"/>
      <c r="H4" s="448"/>
      <c r="I4" s="199"/>
      <c r="J4" s="449" t="s">
        <v>259</v>
      </c>
      <c r="K4" s="408"/>
      <c r="L4" s="148"/>
      <c r="M4" s="148"/>
    </row>
    <row r="5" spans="1:13" ht="27" customHeight="1" x14ac:dyDescent="0.3">
      <c r="B5" s="359"/>
      <c r="C5" s="199"/>
      <c r="D5" s="451" t="s">
        <v>423</v>
      </c>
      <c r="E5" s="451"/>
      <c r="F5" s="451"/>
      <c r="G5" s="451"/>
      <c r="H5" s="451"/>
      <c r="I5" s="199"/>
      <c r="J5" s="449"/>
      <c r="K5" s="408"/>
      <c r="L5" s="148"/>
      <c r="M5" s="148"/>
    </row>
    <row r="6" spans="1:13" ht="21" customHeight="1" x14ac:dyDescent="0.3">
      <c r="B6" s="359"/>
      <c r="C6" s="199"/>
      <c r="D6" s="452" t="s">
        <v>391</v>
      </c>
      <c r="E6" s="452"/>
      <c r="F6" s="452"/>
      <c r="G6" s="452"/>
      <c r="H6" s="452"/>
      <c r="I6" s="199"/>
      <c r="J6" s="450"/>
      <c r="K6" s="408"/>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5" t="s">
        <v>361</v>
      </c>
      <c r="C9" s="199"/>
      <c r="D9" s="362" t="s">
        <v>265</v>
      </c>
      <c r="E9" s="363" t="s">
        <v>419</v>
      </c>
      <c r="F9" s="282"/>
      <c r="G9" s="283"/>
      <c r="H9" s="410">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6" t="s">
        <v>363</v>
      </c>
      <c r="C11" s="199"/>
      <c r="D11" s="280" t="s">
        <v>5</v>
      </c>
      <c r="E11" s="365" t="s">
        <v>424</v>
      </c>
      <c r="F11" s="285"/>
      <c r="G11" s="283"/>
      <c r="H11" s="410">
        <f>ROUND(+H9*0.0093,0)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7" t="s">
        <v>365</v>
      </c>
      <c r="C13" s="199"/>
      <c r="D13" s="362" t="s">
        <v>268</v>
      </c>
      <c r="E13" s="365" t="s">
        <v>366</v>
      </c>
      <c r="F13" s="286"/>
      <c r="G13" s="283"/>
      <c r="H13" s="411">
        <f>IF(F13&gt;0,-F13,F13)</f>
        <v>0</v>
      </c>
      <c r="I13" s="199"/>
      <c r="J13" s="440" t="s">
        <v>7</v>
      </c>
      <c r="K13" s="408"/>
    </row>
    <row r="14" spans="1:13" ht="3" customHeight="1" thickBot="1" x14ac:dyDescent="0.3">
      <c r="A14" s="361"/>
      <c r="B14" s="367"/>
      <c r="C14" s="199"/>
      <c r="D14" s="280"/>
      <c r="E14" s="284"/>
      <c r="F14" s="284"/>
      <c r="G14" s="284"/>
      <c r="H14" s="284"/>
      <c r="I14" s="199"/>
      <c r="J14" s="441"/>
      <c r="K14" s="408"/>
    </row>
    <row r="15" spans="1:13" ht="30.75" thickBot="1" x14ac:dyDescent="0.3">
      <c r="A15" s="361"/>
      <c r="B15" s="375" t="s">
        <v>367</v>
      </c>
      <c r="C15" s="199"/>
      <c r="D15" s="362" t="s">
        <v>270</v>
      </c>
      <c r="E15" s="363" t="s">
        <v>93</v>
      </c>
      <c r="F15" s="283"/>
      <c r="G15" s="283"/>
      <c r="H15" s="412">
        <f>ROUND(+H9+H11+H13,0)</f>
        <v>0</v>
      </c>
      <c r="I15" s="199"/>
      <c r="J15" s="440"/>
      <c r="K15" s="408"/>
    </row>
    <row r="16" spans="1:13" ht="21" customHeight="1" x14ac:dyDescent="0.25">
      <c r="A16" s="361"/>
      <c r="B16" s="367"/>
      <c r="C16" s="199"/>
      <c r="D16" s="287" t="s">
        <v>7</v>
      </c>
      <c r="E16" s="288" t="s">
        <v>271</v>
      </c>
      <c r="F16" s="283"/>
      <c r="G16" s="283"/>
      <c r="H16" s="283" t="s">
        <v>7</v>
      </c>
      <c r="I16" s="199"/>
      <c r="J16" s="441"/>
      <c r="K16" s="408"/>
    </row>
    <row r="17" spans="1:22" ht="34.5" customHeight="1" x14ac:dyDescent="0.25">
      <c r="A17" s="361"/>
      <c r="B17" s="375" t="s">
        <v>368</v>
      </c>
      <c r="C17" s="199"/>
      <c r="D17" s="280" t="s">
        <v>272</v>
      </c>
      <c r="E17" s="289" t="s">
        <v>273</v>
      </c>
      <c r="F17" s="282"/>
      <c r="G17" s="283"/>
      <c r="H17" s="413">
        <f>ROUND(+F17,3)/1000</f>
        <v>0</v>
      </c>
      <c r="I17" s="199"/>
      <c r="J17" s="440"/>
      <c r="K17" s="148"/>
    </row>
    <row r="18" spans="1:22" ht="3" customHeight="1" x14ac:dyDescent="0.25">
      <c r="A18" s="361"/>
      <c r="B18" s="367"/>
      <c r="C18" s="199"/>
      <c r="D18" s="280"/>
      <c r="E18" s="289"/>
      <c r="F18" s="289"/>
      <c r="G18" s="289"/>
      <c r="H18" s="289"/>
      <c r="I18" s="199"/>
      <c r="J18" s="441"/>
      <c r="K18" s="148"/>
    </row>
    <row r="19" spans="1:22" ht="45.75" customHeight="1" x14ac:dyDescent="0.25">
      <c r="A19" s="361"/>
      <c r="B19" s="375" t="s">
        <v>369</v>
      </c>
      <c r="C19" s="199"/>
      <c r="D19" s="362" t="s">
        <v>274</v>
      </c>
      <c r="E19" s="281" t="s">
        <v>275</v>
      </c>
      <c r="F19" s="290"/>
      <c r="G19" s="283"/>
      <c r="H19" s="414">
        <f>IF(+F19&gt;0,-F19,F19)/1000</f>
        <v>0</v>
      </c>
      <c r="I19" s="199"/>
      <c r="J19" s="440"/>
      <c r="K19" s="148"/>
      <c r="U19" s="291"/>
    </row>
    <row r="20" spans="1:22" ht="3" customHeight="1" thickBot="1" x14ac:dyDescent="0.3">
      <c r="A20" s="361"/>
      <c r="B20" s="367"/>
      <c r="C20" s="199"/>
      <c r="D20" s="280"/>
      <c r="E20" s="281"/>
      <c r="F20" s="281"/>
      <c r="G20" s="281"/>
      <c r="H20" s="281"/>
      <c r="I20" s="199"/>
      <c r="J20" s="441"/>
      <c r="K20" s="148"/>
      <c r="U20" s="291"/>
    </row>
    <row r="21" spans="1:22" ht="41.25" customHeight="1" x14ac:dyDescent="0.25">
      <c r="A21" s="361"/>
      <c r="B21" s="375" t="s">
        <v>370</v>
      </c>
      <c r="C21" s="199"/>
      <c r="D21" s="280" t="s">
        <v>276</v>
      </c>
      <c r="E21" s="281" t="s">
        <v>277</v>
      </c>
      <c r="F21" s="283"/>
      <c r="G21" s="283"/>
      <c r="H21" s="415">
        <f>ROUND(+H17+H19,3)</f>
        <v>0</v>
      </c>
      <c r="I21" s="199"/>
      <c r="J21" s="440"/>
      <c r="K21" s="148"/>
      <c r="V21" s="292"/>
    </row>
    <row r="22" spans="1:22" ht="3" customHeight="1" x14ac:dyDescent="0.25">
      <c r="A22" s="361"/>
      <c r="B22" s="367"/>
      <c r="C22" s="199"/>
      <c r="D22" s="280"/>
      <c r="E22" s="281"/>
      <c r="F22" s="283"/>
      <c r="G22" s="283"/>
      <c r="H22" s="283"/>
      <c r="I22" s="199"/>
      <c r="J22" s="441"/>
      <c r="K22" s="148"/>
      <c r="V22" s="292"/>
    </row>
    <row r="23" spans="1:22" ht="30.75" customHeight="1" x14ac:dyDescent="0.25">
      <c r="A23" s="361"/>
      <c r="B23" s="376" t="s">
        <v>371</v>
      </c>
      <c r="C23" s="199"/>
      <c r="D23" s="368" t="s">
        <v>14</v>
      </c>
      <c r="E23" s="284" t="s">
        <v>278</v>
      </c>
      <c r="F23" s="290"/>
      <c r="G23" s="283"/>
      <c r="H23" s="413">
        <f>IF(+F23&gt;0,-F23,F23)/1000</f>
        <v>0</v>
      </c>
      <c r="I23" s="199"/>
      <c r="J23" s="440"/>
      <c r="K23" s="408"/>
    </row>
    <row r="24" spans="1:22" ht="4.9000000000000004" customHeight="1" x14ac:dyDescent="0.25">
      <c r="A24" s="361"/>
      <c r="B24" s="367"/>
      <c r="C24" s="199"/>
      <c r="D24" s="293"/>
      <c r="E24" s="284"/>
      <c r="F24" s="284"/>
      <c r="G24" s="284"/>
      <c r="H24" s="284"/>
      <c r="I24" s="199"/>
      <c r="J24" s="441"/>
      <c r="K24" s="408"/>
    </row>
    <row r="25" spans="1:22" ht="49.15" customHeight="1" x14ac:dyDescent="0.25">
      <c r="A25" s="361"/>
      <c r="B25" s="375" t="s">
        <v>372</v>
      </c>
      <c r="C25" s="199"/>
      <c r="D25" s="362" t="s">
        <v>279</v>
      </c>
      <c r="E25" s="284" t="s">
        <v>280</v>
      </c>
      <c r="F25" s="290"/>
      <c r="G25" s="283"/>
      <c r="H25" s="413">
        <f>IF(+F25&gt;0,-F25,F25)/1000</f>
        <v>0</v>
      </c>
      <c r="I25" s="199"/>
      <c r="J25" s="440"/>
      <c r="K25" s="148"/>
    </row>
    <row r="26" spans="1:22" ht="3" customHeight="1" thickBot="1" x14ac:dyDescent="0.3">
      <c r="A26" s="361"/>
      <c r="B26" s="367"/>
      <c r="C26" s="199"/>
      <c r="D26" s="280"/>
      <c r="E26" s="284"/>
      <c r="F26" s="284"/>
      <c r="G26" s="284"/>
      <c r="H26" s="294"/>
      <c r="I26" s="199"/>
      <c r="J26" s="441"/>
      <c r="K26" s="148"/>
    </row>
    <row r="27" spans="1:22" ht="32.450000000000003" customHeight="1" thickBot="1" x14ac:dyDescent="0.3">
      <c r="A27" s="361"/>
      <c r="B27" s="375" t="s">
        <v>373</v>
      </c>
      <c r="C27" s="199"/>
      <c r="D27" s="280" t="s">
        <v>281</v>
      </c>
      <c r="E27" s="284" t="s">
        <v>13</v>
      </c>
      <c r="F27" s="283"/>
      <c r="G27" s="283"/>
      <c r="H27" s="416">
        <f>ROUND(SUM(H21:H25),3)</f>
        <v>0</v>
      </c>
      <c r="I27" s="199"/>
      <c r="J27" s="440"/>
      <c r="K27" s="148"/>
    </row>
    <row r="28" spans="1:22" ht="13.5" customHeight="1" x14ac:dyDescent="0.25">
      <c r="A28" s="361"/>
      <c r="B28" s="367"/>
      <c r="C28" s="199"/>
      <c r="D28" s="287"/>
      <c r="E28" s="295"/>
      <c r="F28" s="296"/>
      <c r="G28" s="297"/>
      <c r="H28" s="298"/>
      <c r="I28" s="199"/>
      <c r="J28" s="441"/>
      <c r="K28" s="408"/>
    </row>
    <row r="29" spans="1:22" ht="45" x14ac:dyDescent="0.25">
      <c r="A29" s="361"/>
      <c r="B29" s="375" t="s">
        <v>374</v>
      </c>
      <c r="C29" s="199"/>
      <c r="D29" s="280" t="s">
        <v>282</v>
      </c>
      <c r="E29" s="299" t="s">
        <v>283</v>
      </c>
      <c r="F29" s="297"/>
      <c r="G29" s="300"/>
      <c r="H29" s="417" t="e">
        <f>ROUND(+H15/H27,2)</f>
        <v>#DIV/0!</v>
      </c>
      <c r="I29" s="199"/>
      <c r="J29" s="440"/>
      <c r="K29" s="408"/>
    </row>
    <row r="30" spans="1:22" ht="13.5" customHeight="1" x14ac:dyDescent="0.25">
      <c r="A30" s="361"/>
      <c r="B30" s="367"/>
      <c r="C30" s="199"/>
      <c r="D30" s="287"/>
      <c r="E30" s="295"/>
      <c r="F30" s="297"/>
      <c r="G30" s="297"/>
      <c r="H30" s="297"/>
      <c r="I30" s="199"/>
      <c r="J30" s="441"/>
      <c r="K30" s="408"/>
    </row>
    <row r="31" spans="1:22" ht="45" x14ac:dyDescent="0.25">
      <c r="A31" s="361"/>
      <c r="B31" s="375" t="s">
        <v>375</v>
      </c>
      <c r="C31" s="199"/>
      <c r="D31" s="280" t="s">
        <v>284</v>
      </c>
      <c r="E31" s="289" t="s">
        <v>285</v>
      </c>
      <c r="F31" s="297"/>
      <c r="G31" s="297"/>
      <c r="H31" s="410" t="e">
        <f>ROUND(+H29*H21,0)</f>
        <v>#DIV/0!</v>
      </c>
      <c r="I31" s="199"/>
      <c r="J31" s="440"/>
      <c r="K31" s="148"/>
    </row>
    <row r="32" spans="1:22" ht="8.25" customHeight="1" x14ac:dyDescent="0.25">
      <c r="A32" s="361"/>
      <c r="B32" s="367"/>
      <c r="C32" s="199"/>
      <c r="D32" s="280"/>
      <c r="E32" s="301"/>
      <c r="F32" s="297"/>
      <c r="G32" s="297"/>
      <c r="H32" s="297"/>
      <c r="I32" s="199"/>
      <c r="J32" s="441"/>
      <c r="K32" s="148"/>
    </row>
    <row r="33" spans="1:21" ht="20.25" customHeight="1" x14ac:dyDescent="0.25">
      <c r="A33" s="361"/>
      <c r="B33" s="367"/>
      <c r="C33" s="199"/>
      <c r="D33" s="287"/>
      <c r="E33" s="302" t="s">
        <v>286</v>
      </c>
      <c r="F33" s="297"/>
      <c r="G33" s="297"/>
      <c r="H33" s="298"/>
      <c r="I33" s="199"/>
      <c r="J33" s="303"/>
      <c r="K33" s="408"/>
    </row>
    <row r="34" spans="1:21" ht="36" customHeight="1" x14ac:dyDescent="0.25">
      <c r="A34" s="361"/>
      <c r="B34" s="375" t="s">
        <v>376</v>
      </c>
      <c r="C34" s="199"/>
      <c r="D34" s="280" t="s">
        <v>287</v>
      </c>
      <c r="E34" s="304" t="s">
        <v>377</v>
      </c>
      <c r="F34" s="407"/>
      <c r="G34" s="297"/>
      <c r="H34" s="418">
        <f>ROUND(+F34,2)</f>
        <v>0</v>
      </c>
      <c r="I34" s="199"/>
      <c r="J34" s="440"/>
      <c r="K34" s="148"/>
    </row>
    <row r="35" spans="1:21" ht="3" customHeight="1" thickBot="1" x14ac:dyDescent="0.3">
      <c r="A35" s="361"/>
      <c r="B35" s="367"/>
      <c r="C35" s="199"/>
      <c r="D35" s="280"/>
      <c r="E35" s="304"/>
      <c r="F35" s="304"/>
      <c r="G35" s="304"/>
      <c r="H35" s="304"/>
      <c r="I35" s="199"/>
      <c r="J35" s="441"/>
      <c r="K35" s="148"/>
    </row>
    <row r="36" spans="1:21" ht="45.75" thickBot="1" x14ac:dyDescent="0.3">
      <c r="A36" s="361"/>
      <c r="B36" s="375" t="s">
        <v>378</v>
      </c>
      <c r="C36" s="199"/>
      <c r="D36" s="280" t="s">
        <v>289</v>
      </c>
      <c r="E36" s="306" t="s">
        <v>290</v>
      </c>
      <c r="F36" s="307"/>
      <c r="G36" s="297"/>
      <c r="H36" s="419" t="e">
        <f>ROUND(+H29+H34,2)</f>
        <v>#DIV/0!</v>
      </c>
      <c r="I36" s="199"/>
      <c r="J36" s="440"/>
      <c r="K36" s="148"/>
    </row>
    <row r="37" spans="1:21" ht="11.25" customHeight="1" thickBot="1" x14ac:dyDescent="0.3">
      <c r="A37" s="361"/>
      <c r="B37" s="367"/>
      <c r="C37" s="199"/>
      <c r="D37" s="293"/>
      <c r="E37" s="308"/>
      <c r="F37" s="307"/>
      <c r="G37" s="297"/>
      <c r="H37" s="298"/>
      <c r="I37" s="199"/>
      <c r="J37" s="441"/>
      <c r="K37" s="148"/>
    </row>
    <row r="38" spans="1:21" ht="35.25" customHeight="1" thickBot="1" x14ac:dyDescent="0.3">
      <c r="A38" s="361"/>
      <c r="B38" s="375" t="s">
        <v>379</v>
      </c>
      <c r="C38" s="199"/>
      <c r="D38" s="280" t="s">
        <v>291</v>
      </c>
      <c r="E38" s="306" t="s">
        <v>292</v>
      </c>
      <c r="F38" s="307"/>
      <c r="G38" s="297"/>
      <c r="H38" s="420" t="e">
        <f>ROUND(+H21*H36,0)</f>
        <v>#DIV/0!</v>
      </c>
      <c r="I38" s="199"/>
      <c r="J38" s="303"/>
      <c r="K38" s="148"/>
    </row>
    <row r="39" spans="1:21" s="292" customFormat="1" ht="18.75" customHeight="1" thickBot="1" x14ac:dyDescent="0.3">
      <c r="A39" s="369"/>
      <c r="B39" s="367"/>
      <c r="C39" s="199"/>
      <c r="D39" s="293"/>
      <c r="E39" s="309" t="s">
        <v>293</v>
      </c>
      <c r="F39" s="310"/>
      <c r="G39" s="311"/>
      <c r="H39" s="312"/>
      <c r="I39" s="313"/>
      <c r="J39" s="303"/>
      <c r="K39" s="314"/>
    </row>
    <row r="40" spans="1:21" ht="63" customHeight="1" thickBot="1" x14ac:dyDescent="0.3">
      <c r="A40" s="361"/>
      <c r="B40" s="376" t="s">
        <v>380</v>
      </c>
      <c r="C40" s="199"/>
      <c r="D40" s="280" t="s">
        <v>294</v>
      </c>
      <c r="E40" s="299" t="s">
        <v>414</v>
      </c>
      <c r="F40" s="305"/>
      <c r="G40" s="297"/>
      <c r="H40" s="419">
        <f>ROUND(+F40,2)</f>
        <v>0</v>
      </c>
      <c r="I40" s="199"/>
      <c r="J40" s="440"/>
      <c r="K40" s="148"/>
      <c r="L40" s="315"/>
    </row>
    <row r="41" spans="1:21" ht="13.5" customHeight="1" thickBot="1" x14ac:dyDescent="0.3">
      <c r="A41" s="361"/>
      <c r="B41" s="367"/>
      <c r="C41" s="199"/>
      <c r="D41" s="293"/>
      <c r="E41" s="308"/>
      <c r="F41" s="307"/>
      <c r="G41" s="297"/>
      <c r="H41" s="298"/>
      <c r="I41" s="199"/>
      <c r="J41" s="441"/>
      <c r="K41" s="148"/>
    </row>
    <row r="42" spans="1:21" ht="45.75" thickBot="1" x14ac:dyDescent="0.3">
      <c r="A42" s="361"/>
      <c r="B42" s="375" t="s">
        <v>381</v>
      </c>
      <c r="C42" s="199"/>
      <c r="D42" s="280" t="s">
        <v>295</v>
      </c>
      <c r="E42" s="306" t="s">
        <v>296</v>
      </c>
      <c r="F42" s="297"/>
      <c r="G42" s="297"/>
      <c r="H42" s="421">
        <f>ROUND(+H40*H21,0)</f>
        <v>0</v>
      </c>
      <c r="I42" s="199"/>
      <c r="J42" s="303"/>
      <c r="K42" s="148"/>
      <c r="U42" s="292"/>
    </row>
    <row r="43" spans="1:21" ht="21.75" customHeight="1" x14ac:dyDescent="0.25">
      <c r="A43" s="361"/>
      <c r="B43" s="367"/>
      <c r="C43" s="199"/>
      <c r="D43" s="293"/>
      <c r="E43" s="309" t="s">
        <v>297</v>
      </c>
      <c r="F43" s="316"/>
      <c r="G43" s="297"/>
      <c r="H43" s="298"/>
      <c r="I43" s="199"/>
      <c r="J43" s="303"/>
      <c r="K43" s="148"/>
    </row>
    <row r="44" spans="1:21" ht="45" x14ac:dyDescent="0.25">
      <c r="A44" s="361"/>
      <c r="B44" s="375" t="s">
        <v>382</v>
      </c>
      <c r="C44" s="199"/>
      <c r="D44" s="280" t="s">
        <v>383</v>
      </c>
      <c r="E44" s="306" t="s">
        <v>299</v>
      </c>
      <c r="F44" s="297"/>
      <c r="G44" s="297"/>
      <c r="H44" s="410">
        <f>ROUND(+H42-H46-H48,0)</f>
        <v>0</v>
      </c>
      <c r="I44" s="199"/>
      <c r="J44" s="440"/>
      <c r="K44" s="148"/>
    </row>
    <row r="45" spans="1:21" ht="3" customHeight="1" x14ac:dyDescent="0.25">
      <c r="A45" s="361"/>
      <c r="B45" s="367"/>
      <c r="C45" s="199"/>
      <c r="D45" s="280"/>
      <c r="E45" s="306"/>
      <c r="F45" s="297"/>
      <c r="G45" s="297"/>
      <c r="H45" s="297"/>
      <c r="I45" s="199"/>
      <c r="J45" s="441"/>
      <c r="K45" s="148"/>
    </row>
    <row r="46" spans="1:21" ht="20.45" customHeight="1" x14ac:dyDescent="0.25">
      <c r="A46" s="361"/>
      <c r="B46" s="376" t="s">
        <v>384</v>
      </c>
      <c r="C46" s="199"/>
      <c r="D46" s="293" t="s">
        <v>300</v>
      </c>
      <c r="E46" s="306" t="s">
        <v>301</v>
      </c>
      <c r="F46" s="297"/>
      <c r="G46" s="297"/>
      <c r="H46" s="410">
        <f>ROUND(-(H40*H23),0)</f>
        <v>0</v>
      </c>
      <c r="I46" s="199"/>
      <c r="J46" s="440"/>
      <c r="K46" s="148"/>
    </row>
    <row r="47" spans="1:21" ht="3" customHeight="1" x14ac:dyDescent="0.25">
      <c r="A47" s="361"/>
      <c r="B47" s="367"/>
      <c r="C47" s="199"/>
      <c r="D47" s="293"/>
      <c r="E47" s="306"/>
      <c r="F47" s="297"/>
      <c r="G47" s="297"/>
      <c r="H47" s="297"/>
      <c r="I47" s="199"/>
      <c r="J47" s="441"/>
      <c r="K47" s="148"/>
    </row>
    <row r="48" spans="1:21" ht="30" x14ac:dyDescent="0.25">
      <c r="A48" s="361"/>
      <c r="B48" s="376" t="s">
        <v>385</v>
      </c>
      <c r="C48" s="199"/>
      <c r="D48" s="280" t="s">
        <v>302</v>
      </c>
      <c r="E48" s="306" t="s">
        <v>303</v>
      </c>
      <c r="F48" s="297"/>
      <c r="G48" s="297"/>
      <c r="H48" s="410">
        <f>ROUND(-(H40*H25),0)</f>
        <v>0</v>
      </c>
      <c r="I48" s="199"/>
      <c r="J48" s="440"/>
      <c r="K48" s="148"/>
    </row>
    <row r="49" spans="1:11" ht="3" customHeight="1" thickBot="1" x14ac:dyDescent="0.3">
      <c r="A49" s="361"/>
      <c r="B49" s="367"/>
      <c r="C49" s="199"/>
      <c r="D49" s="280"/>
      <c r="E49" s="306"/>
      <c r="F49" s="297"/>
      <c r="G49" s="297"/>
      <c r="H49" s="317"/>
      <c r="I49" s="199"/>
      <c r="J49" s="441"/>
      <c r="K49" s="148"/>
    </row>
    <row r="50" spans="1:11" ht="30" thickBot="1" x14ac:dyDescent="0.3">
      <c r="A50" s="361"/>
      <c r="B50" s="376" t="s">
        <v>386</v>
      </c>
      <c r="C50" s="199"/>
      <c r="D50" s="280" t="s">
        <v>304</v>
      </c>
      <c r="E50" s="306" t="s">
        <v>296</v>
      </c>
      <c r="F50" s="297"/>
      <c r="G50" s="297"/>
      <c r="H50" s="412">
        <f>ROUND(SUM(H44:H48),0)</f>
        <v>0</v>
      </c>
      <c r="I50" s="199"/>
      <c r="J50" s="440"/>
      <c r="K50" s="148"/>
    </row>
    <row r="51" spans="1:11" ht="16.5" thickBot="1" x14ac:dyDescent="0.3">
      <c r="A51" s="361"/>
      <c r="B51" s="367"/>
      <c r="C51" s="199"/>
      <c r="D51" s="293"/>
      <c r="E51" s="318"/>
      <c r="F51" s="297"/>
      <c r="G51" s="297"/>
      <c r="H51" s="298"/>
      <c r="I51" s="199"/>
      <c r="J51" s="441"/>
      <c r="K51" s="148"/>
    </row>
    <row r="52" spans="1:11" ht="45.75" thickBot="1" x14ac:dyDescent="0.3">
      <c r="A52" s="361"/>
      <c r="B52" s="375" t="s">
        <v>387</v>
      </c>
      <c r="C52" s="199"/>
      <c r="D52" s="280" t="s">
        <v>305</v>
      </c>
      <c r="E52" s="299" t="s">
        <v>306</v>
      </c>
      <c r="F52" s="297"/>
      <c r="G52" s="297"/>
      <c r="H52" s="422" t="e">
        <f>ROUND(+H36-H40,2)</f>
        <v>#DIV/0!</v>
      </c>
      <c r="I52" s="199"/>
      <c r="J52" s="303"/>
      <c r="K52" s="148"/>
    </row>
    <row r="53" spans="1:11" ht="15" customHeight="1" thickBot="1" x14ac:dyDescent="0.3">
      <c r="A53" s="361"/>
      <c r="B53" s="370" t="s">
        <v>425</v>
      </c>
      <c r="C53" s="199"/>
      <c r="D53" s="199"/>
      <c r="E53" s="199"/>
      <c r="F53" s="199"/>
      <c r="G53" s="199"/>
      <c r="H53" s="199"/>
      <c r="I53" s="199"/>
      <c r="J53" s="319"/>
      <c r="K53" s="148"/>
    </row>
    <row r="98" spans="4:8" ht="15" hidden="1" x14ac:dyDescent="0.2">
      <c r="D98" s="200"/>
      <c r="E98" s="200"/>
      <c r="F98" s="200"/>
      <c r="G98" s="200"/>
      <c r="H98" s="200"/>
    </row>
    <row r="99" spans="4:8" ht="15" hidden="1" x14ac:dyDescent="0.2">
      <c r="D99" s="200"/>
      <c r="E99" s="200"/>
      <c r="F99" s="200"/>
      <c r="G99" s="200"/>
      <c r="H99" s="200"/>
    </row>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sheetData>
  <sheetProtection formatColumns="0"/>
  <mergeCells count="29">
    <mergeCell ref="D1:H1"/>
    <mergeCell ref="D2:H2"/>
    <mergeCell ref="D3:H3"/>
    <mergeCell ref="D4:H4"/>
    <mergeCell ref="J4:J6"/>
    <mergeCell ref="D5:H5"/>
    <mergeCell ref="D6:H6"/>
    <mergeCell ref="J25:J26"/>
    <mergeCell ref="B7:B8"/>
    <mergeCell ref="H7:H8"/>
    <mergeCell ref="J7:J8"/>
    <mergeCell ref="J9:J10"/>
    <mergeCell ref="J11:J12"/>
    <mergeCell ref="J13:J14"/>
    <mergeCell ref="J15:J16"/>
    <mergeCell ref="J17:J18"/>
    <mergeCell ref="J19:J20"/>
    <mergeCell ref="J21:J22"/>
    <mergeCell ref="J23:J24"/>
    <mergeCell ref="J44:J45"/>
    <mergeCell ref="J46:J47"/>
    <mergeCell ref="J48:J49"/>
    <mergeCell ref="J50:J51"/>
    <mergeCell ref="J27:J28"/>
    <mergeCell ref="J29:J30"/>
    <mergeCell ref="J31:J32"/>
    <mergeCell ref="J34:J35"/>
    <mergeCell ref="J36:J37"/>
    <mergeCell ref="J40:J41"/>
  </mergeCells>
  <hyperlinks>
    <hyperlink ref="B9" location="Instructions!C5" display="Instructions!C5" xr:uid="{4F635781-26D1-4BA0-ABFD-0915D70618B8}"/>
    <hyperlink ref="B11" location="Instructions!C6" display="(2) Instructions" xr:uid="{BA4891C5-5E88-4ED2-AE82-CB2F309EB091}"/>
    <hyperlink ref="B13" location="Instructions!C7" display="Instructions!C7" xr:uid="{EFC98E44-D088-454F-B318-8AC925D88EBA}"/>
    <hyperlink ref="B15" location="Instructions!C8" display="Instructions!C8" xr:uid="{D1BDBDD4-35C3-4B9B-895D-8D96D1528EB2}"/>
    <hyperlink ref="B17" location="Instructions!C9" display="Instructions!C9" xr:uid="{40EEE75B-9548-4239-936E-CECC537E8E79}"/>
    <hyperlink ref="B19" location="Instructions!C10" display="Instructions!C10" xr:uid="{F1978540-93BC-4A0A-A36E-EA169667AFD3}"/>
    <hyperlink ref="B21" location="Instructions!C11" display="Instructions!C11" xr:uid="{CD49F1C3-237A-4CF3-AF4B-28F7BB060AC9}"/>
    <hyperlink ref="B23" location="Instructions!C12" display="(8) Instructions" xr:uid="{41139A1A-729A-4389-8860-523B3E23CAD1}"/>
    <hyperlink ref="B25" location="Instructions!C13" display="Instructions!C13" xr:uid="{6A49D1D9-0920-45CF-AE05-A14769E2C379}"/>
    <hyperlink ref="B27" location="Instructions!C14" display="Instructions!C14" xr:uid="{79A6B29D-ECE2-4E3F-82CD-275B786584ED}"/>
    <hyperlink ref="B29" location="Instructions!C15" display="Instructions!C15" xr:uid="{E994D094-5360-4F34-AA3B-6270C527C471}"/>
    <hyperlink ref="B31" location="Instructions!C16" display="Instructions!C16" xr:uid="{EDB9EE95-FED5-4AB7-9DD8-909230FEA473}"/>
    <hyperlink ref="B34" location="Instructions!C18" display="Instructions!C18" xr:uid="{236079AF-2754-4259-B9C2-1A7F158C311D}"/>
    <hyperlink ref="B36" location="Instructions!C19" display="Instructions!C19" xr:uid="{752E19FE-3292-44CE-99A0-225C220933E0}"/>
    <hyperlink ref="B38" location="Instructions!C20" display="Instructions!C20" xr:uid="{8C7FA129-D4DA-409D-8552-5E469831FA2C}"/>
    <hyperlink ref="B40" location="Instructions!C22" display="(16) Instructions" xr:uid="{A4AE02A3-3711-430A-A93A-80AC1522EA23}"/>
    <hyperlink ref="B42" location="Instructions!C23" display="Instructions!C23" xr:uid="{E3B0B678-214A-47EF-BDD4-862BD62CEF08}"/>
    <hyperlink ref="B44" location="Instructions!C25" display="Instructions!C25" xr:uid="{3B48047A-05C3-426A-B37B-A01A7BED7291}"/>
    <hyperlink ref="B46" location="Instructions!C26" display="(19) Instructions" xr:uid="{B4A7078A-51FC-4A08-AF33-6B7F2916544B}"/>
    <hyperlink ref="B48" location="Instructions!C27" display="(20) Instructions" xr:uid="{CD8E0EBE-4B37-4CB5-BEDF-E8E298E2EA29}"/>
    <hyperlink ref="B50" location="Instructions!C28" display="(21) Instructions" xr:uid="{6F999974-B95B-42D6-B6CC-B7F317BF74DA}"/>
    <hyperlink ref="B52" location="Instructions!C29" display="Instructions!C29" xr:uid="{129DBFE2-3C7F-4584-AFD4-A53E5200CA62}"/>
  </hyperlinks>
  <pageMargins left="0.25" right="0" top="0.25" bottom="0.25" header="0.3" footer="0.3"/>
  <pageSetup scale="64" orientation="portrait" cellComments="asDisplayed" r:id="rId1"/>
  <headerFooter alignWithMargins="0"/>
  <rowBreaks count="2" manualBreakCount="2">
    <brk id="52" min="3" max="7" man="1"/>
    <brk id="87" min="3" max="7"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F8E1-2DFB-4928-8C03-B959B833D56D}">
  <sheetPr>
    <pageSetUpPr fitToPage="1"/>
  </sheetPr>
  <dimension ref="A1:XFC150"/>
  <sheetViews>
    <sheetView showGridLines="0" zoomScaleNormal="100" workbookViewId="0">
      <selection activeCell="J48" sqref="J48:J49"/>
    </sheetView>
  </sheetViews>
  <sheetFormatPr defaultColWidth="0" defaultRowHeight="12.75"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ustomWidth="1"/>
    <col min="12" max="12" width="7.5703125" style="149" hidden="1" customWidth="1"/>
    <col min="13" max="20" width="4.42578125" style="149" hidden="1" customWidth="1"/>
    <col min="21" max="21" width="5.5703125" style="149" hidden="1" customWidth="1"/>
    <col min="22" max="23" width="4.42578125" style="149" hidden="1" customWidth="1"/>
    <col min="24" max="16383" width="8.7109375" style="149" hidden="1"/>
    <col min="16384" max="16384" width="5.7109375" style="149" hidden="1" customWidth="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409" t="s">
        <v>256</v>
      </c>
    </row>
    <row r="3" spans="1:13" ht="18" x14ac:dyDescent="0.25">
      <c r="B3" s="359"/>
      <c r="C3" s="199"/>
      <c r="D3" s="447" t="s">
        <v>257</v>
      </c>
      <c r="E3" s="447"/>
      <c r="F3" s="447"/>
      <c r="G3" s="447"/>
      <c r="H3" s="447"/>
      <c r="I3" s="199"/>
      <c r="J3" s="409" t="s">
        <v>258</v>
      </c>
      <c r="K3" s="408"/>
      <c r="L3" s="148"/>
      <c r="M3" s="148"/>
    </row>
    <row r="4" spans="1:13" ht="18" x14ac:dyDescent="0.25">
      <c r="B4" s="359"/>
      <c r="C4" s="199"/>
      <c r="D4" s="448" t="s">
        <v>357</v>
      </c>
      <c r="E4" s="448"/>
      <c r="F4" s="448"/>
      <c r="G4" s="448"/>
      <c r="H4" s="448"/>
      <c r="I4" s="199"/>
      <c r="J4" s="449" t="s">
        <v>259</v>
      </c>
      <c r="K4" s="408"/>
      <c r="L4" s="148"/>
      <c r="M4" s="148"/>
    </row>
    <row r="5" spans="1:13" ht="27" customHeight="1" x14ac:dyDescent="0.3">
      <c r="B5" s="359"/>
      <c r="C5" s="199"/>
      <c r="D5" s="451" t="s">
        <v>420</v>
      </c>
      <c r="E5" s="451"/>
      <c r="F5" s="451"/>
      <c r="G5" s="451"/>
      <c r="H5" s="451"/>
      <c r="I5" s="199"/>
      <c r="J5" s="449"/>
      <c r="K5" s="408"/>
      <c r="L5" s="148"/>
      <c r="M5" s="148"/>
    </row>
    <row r="6" spans="1:13" ht="21" customHeight="1" x14ac:dyDescent="0.3">
      <c r="B6" s="359"/>
      <c r="C6" s="199"/>
      <c r="D6" s="452" t="s">
        <v>391</v>
      </c>
      <c r="E6" s="452"/>
      <c r="F6" s="452"/>
      <c r="G6" s="452"/>
      <c r="H6" s="452"/>
      <c r="I6" s="199"/>
      <c r="J6" s="450"/>
      <c r="K6" s="408"/>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5" t="s">
        <v>361</v>
      </c>
      <c r="C9" s="199"/>
      <c r="D9" s="362" t="s">
        <v>265</v>
      </c>
      <c r="E9" s="363" t="s">
        <v>419</v>
      </c>
      <c r="F9" s="282"/>
      <c r="G9" s="283"/>
      <c r="H9" s="410">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6" t="s">
        <v>363</v>
      </c>
      <c r="C11" s="199"/>
      <c r="D11" s="280" t="s">
        <v>5</v>
      </c>
      <c r="E11" s="365" t="s">
        <v>418</v>
      </c>
      <c r="F11" s="285"/>
      <c r="G11" s="283"/>
      <c r="H11" s="410">
        <f>ROUND(+H9*0.0105,0)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7" t="s">
        <v>365</v>
      </c>
      <c r="C13" s="199"/>
      <c r="D13" s="362" t="s">
        <v>268</v>
      </c>
      <c r="E13" s="365" t="s">
        <v>366</v>
      </c>
      <c r="F13" s="286"/>
      <c r="G13" s="283"/>
      <c r="H13" s="411">
        <f>IF(F13&gt;0,-F13,F13)</f>
        <v>0</v>
      </c>
      <c r="I13" s="199"/>
      <c r="J13" s="440" t="s">
        <v>7</v>
      </c>
      <c r="K13" s="408"/>
    </row>
    <row r="14" spans="1:13" ht="3" customHeight="1" thickBot="1" x14ac:dyDescent="0.3">
      <c r="A14" s="361"/>
      <c r="B14" s="367"/>
      <c r="C14" s="199"/>
      <c r="D14" s="280"/>
      <c r="E14" s="284"/>
      <c r="F14" s="284"/>
      <c r="G14" s="284"/>
      <c r="H14" s="284"/>
      <c r="I14" s="199"/>
      <c r="J14" s="441"/>
      <c r="K14" s="408"/>
    </row>
    <row r="15" spans="1:13" ht="30.75" thickBot="1" x14ac:dyDescent="0.3">
      <c r="A15" s="361"/>
      <c r="B15" s="375" t="s">
        <v>367</v>
      </c>
      <c r="C15" s="199"/>
      <c r="D15" s="362" t="s">
        <v>270</v>
      </c>
      <c r="E15" s="363" t="s">
        <v>93</v>
      </c>
      <c r="F15" s="283"/>
      <c r="G15" s="283"/>
      <c r="H15" s="412">
        <f>ROUND(+H9+H11+H13,0)</f>
        <v>0</v>
      </c>
      <c r="I15" s="199"/>
      <c r="J15" s="440"/>
      <c r="K15" s="408"/>
    </row>
    <row r="16" spans="1:13" ht="21" customHeight="1" x14ac:dyDescent="0.25">
      <c r="A16" s="361"/>
      <c r="B16" s="367"/>
      <c r="C16" s="199"/>
      <c r="D16" s="287" t="s">
        <v>7</v>
      </c>
      <c r="E16" s="288" t="s">
        <v>271</v>
      </c>
      <c r="F16" s="283"/>
      <c r="G16" s="283"/>
      <c r="H16" s="283" t="s">
        <v>7</v>
      </c>
      <c r="I16" s="199"/>
      <c r="J16" s="441"/>
      <c r="K16" s="408"/>
    </row>
    <row r="17" spans="1:22" ht="34.5" customHeight="1" x14ac:dyDescent="0.25">
      <c r="A17" s="361"/>
      <c r="B17" s="375" t="s">
        <v>368</v>
      </c>
      <c r="C17" s="199"/>
      <c r="D17" s="280" t="s">
        <v>272</v>
      </c>
      <c r="E17" s="289" t="s">
        <v>273</v>
      </c>
      <c r="F17" s="282"/>
      <c r="G17" s="283"/>
      <c r="H17" s="413">
        <f>ROUND(+F17,3)/1000</f>
        <v>0</v>
      </c>
      <c r="I17" s="199"/>
      <c r="J17" s="440"/>
      <c r="K17" s="148"/>
    </row>
    <row r="18" spans="1:22" ht="3" customHeight="1" x14ac:dyDescent="0.25">
      <c r="A18" s="361"/>
      <c r="B18" s="367"/>
      <c r="C18" s="199"/>
      <c r="D18" s="280"/>
      <c r="E18" s="289"/>
      <c r="F18" s="289"/>
      <c r="G18" s="289"/>
      <c r="H18" s="289"/>
      <c r="I18" s="199"/>
      <c r="J18" s="441"/>
      <c r="K18" s="148"/>
    </row>
    <row r="19" spans="1:22" ht="45.75" customHeight="1" x14ac:dyDescent="0.25">
      <c r="A19" s="361"/>
      <c r="B19" s="375" t="s">
        <v>369</v>
      </c>
      <c r="C19" s="199"/>
      <c r="D19" s="362" t="s">
        <v>274</v>
      </c>
      <c r="E19" s="281" t="s">
        <v>275</v>
      </c>
      <c r="F19" s="290"/>
      <c r="G19" s="283"/>
      <c r="H19" s="414">
        <f>IF(+F19&gt;0,-F19,F19)/1000</f>
        <v>0</v>
      </c>
      <c r="I19" s="199"/>
      <c r="J19" s="440"/>
      <c r="K19" s="148"/>
      <c r="U19" s="291"/>
    </row>
    <row r="20" spans="1:22" ht="3" customHeight="1" thickBot="1" x14ac:dyDescent="0.3">
      <c r="A20" s="361"/>
      <c r="B20" s="367"/>
      <c r="C20" s="199"/>
      <c r="D20" s="280"/>
      <c r="E20" s="281"/>
      <c r="F20" s="281"/>
      <c r="G20" s="281"/>
      <c r="H20" s="281"/>
      <c r="I20" s="199"/>
      <c r="J20" s="441"/>
      <c r="K20" s="148"/>
      <c r="U20" s="291"/>
    </row>
    <row r="21" spans="1:22" ht="41.25" customHeight="1" x14ac:dyDescent="0.25">
      <c r="A21" s="361"/>
      <c r="B21" s="375" t="s">
        <v>370</v>
      </c>
      <c r="C21" s="199"/>
      <c r="D21" s="280" t="s">
        <v>276</v>
      </c>
      <c r="E21" s="281" t="s">
        <v>277</v>
      </c>
      <c r="F21" s="283"/>
      <c r="G21" s="283"/>
      <c r="H21" s="415">
        <f>ROUND(+H17+H19,3)</f>
        <v>0</v>
      </c>
      <c r="I21" s="199"/>
      <c r="J21" s="440"/>
      <c r="K21" s="148"/>
      <c r="V21" s="292"/>
    </row>
    <row r="22" spans="1:22" ht="3" customHeight="1" x14ac:dyDescent="0.25">
      <c r="A22" s="361"/>
      <c r="B22" s="367"/>
      <c r="C22" s="199"/>
      <c r="D22" s="280"/>
      <c r="E22" s="281"/>
      <c r="F22" s="283"/>
      <c r="G22" s="283"/>
      <c r="H22" s="283"/>
      <c r="I22" s="199"/>
      <c r="J22" s="441"/>
      <c r="K22" s="148"/>
      <c r="V22" s="292"/>
    </row>
    <row r="23" spans="1:22" ht="30.75" customHeight="1" x14ac:dyDescent="0.25">
      <c r="A23" s="361"/>
      <c r="B23" s="376" t="s">
        <v>371</v>
      </c>
      <c r="C23" s="199"/>
      <c r="D23" s="368" t="s">
        <v>14</v>
      </c>
      <c r="E23" s="284" t="s">
        <v>278</v>
      </c>
      <c r="F23" s="290"/>
      <c r="G23" s="283"/>
      <c r="H23" s="413">
        <f>IF(+F23&gt;0,-F23,F23)/1000</f>
        <v>0</v>
      </c>
      <c r="I23" s="199"/>
      <c r="J23" s="440"/>
      <c r="K23" s="408"/>
    </row>
    <row r="24" spans="1:22" ht="4.9000000000000004" customHeight="1" x14ac:dyDescent="0.25">
      <c r="A24" s="361"/>
      <c r="B24" s="367"/>
      <c r="C24" s="199"/>
      <c r="D24" s="293"/>
      <c r="E24" s="284"/>
      <c r="F24" s="284"/>
      <c r="G24" s="284"/>
      <c r="H24" s="284"/>
      <c r="I24" s="199"/>
      <c r="J24" s="441"/>
      <c r="K24" s="408"/>
    </row>
    <row r="25" spans="1:22" ht="49.15" customHeight="1" x14ac:dyDescent="0.25">
      <c r="A25" s="361"/>
      <c r="B25" s="375" t="s">
        <v>372</v>
      </c>
      <c r="C25" s="199"/>
      <c r="D25" s="362" t="s">
        <v>279</v>
      </c>
      <c r="E25" s="284" t="s">
        <v>280</v>
      </c>
      <c r="F25" s="290"/>
      <c r="G25" s="283"/>
      <c r="H25" s="413">
        <f>IF(+F25&gt;0,-F25,F25)/1000</f>
        <v>0</v>
      </c>
      <c r="I25" s="199"/>
      <c r="J25" s="440"/>
      <c r="K25" s="148"/>
    </row>
    <row r="26" spans="1:22" ht="3" customHeight="1" thickBot="1" x14ac:dyDescent="0.3">
      <c r="A26" s="361"/>
      <c r="B26" s="367"/>
      <c r="C26" s="199"/>
      <c r="D26" s="280"/>
      <c r="E26" s="284"/>
      <c r="F26" s="284"/>
      <c r="G26" s="284"/>
      <c r="H26" s="294"/>
      <c r="I26" s="199"/>
      <c r="J26" s="441"/>
      <c r="K26" s="148"/>
    </row>
    <row r="27" spans="1:22" ht="32.450000000000003" customHeight="1" thickBot="1" x14ac:dyDescent="0.3">
      <c r="A27" s="361"/>
      <c r="B27" s="375" t="s">
        <v>373</v>
      </c>
      <c r="C27" s="199"/>
      <c r="D27" s="280" t="s">
        <v>281</v>
      </c>
      <c r="E27" s="284" t="s">
        <v>13</v>
      </c>
      <c r="F27" s="283"/>
      <c r="G27" s="283"/>
      <c r="H27" s="416">
        <f>ROUND(SUM(H21:H25),3)</f>
        <v>0</v>
      </c>
      <c r="I27" s="199"/>
      <c r="J27" s="440"/>
      <c r="K27" s="148"/>
    </row>
    <row r="28" spans="1:22" ht="13.5" customHeight="1" x14ac:dyDescent="0.25">
      <c r="A28" s="361"/>
      <c r="B28" s="367"/>
      <c r="C28" s="199"/>
      <c r="D28" s="287"/>
      <c r="E28" s="295"/>
      <c r="F28" s="296"/>
      <c r="G28" s="297"/>
      <c r="H28" s="298"/>
      <c r="I28" s="199"/>
      <c r="J28" s="441"/>
      <c r="K28" s="408"/>
    </row>
    <row r="29" spans="1:22" ht="45" x14ac:dyDescent="0.25">
      <c r="A29" s="361"/>
      <c r="B29" s="375" t="s">
        <v>374</v>
      </c>
      <c r="C29" s="199"/>
      <c r="D29" s="280" t="s">
        <v>282</v>
      </c>
      <c r="E29" s="299" t="s">
        <v>283</v>
      </c>
      <c r="F29" s="297"/>
      <c r="G29" s="300"/>
      <c r="H29" s="417" t="e">
        <f>ROUND(+H15/H27,2)</f>
        <v>#DIV/0!</v>
      </c>
      <c r="I29" s="199"/>
      <c r="J29" s="440"/>
      <c r="K29" s="408"/>
    </row>
    <row r="30" spans="1:22" ht="13.5" customHeight="1" x14ac:dyDescent="0.25">
      <c r="A30" s="361"/>
      <c r="B30" s="367"/>
      <c r="C30" s="199"/>
      <c r="D30" s="287"/>
      <c r="E30" s="295"/>
      <c r="F30" s="297"/>
      <c r="G30" s="297"/>
      <c r="H30" s="297"/>
      <c r="I30" s="199"/>
      <c r="J30" s="441"/>
      <c r="K30" s="408"/>
    </row>
    <row r="31" spans="1:22" ht="45" x14ac:dyDescent="0.25">
      <c r="A31" s="361"/>
      <c r="B31" s="375" t="s">
        <v>375</v>
      </c>
      <c r="C31" s="199"/>
      <c r="D31" s="280" t="s">
        <v>284</v>
      </c>
      <c r="E31" s="289" t="s">
        <v>285</v>
      </c>
      <c r="F31" s="297"/>
      <c r="G31" s="297"/>
      <c r="H31" s="410" t="e">
        <f>ROUND(+H29*H21,0)</f>
        <v>#DIV/0!</v>
      </c>
      <c r="I31" s="199"/>
      <c r="J31" s="440"/>
      <c r="K31" s="148"/>
    </row>
    <row r="32" spans="1:22" ht="8.25" customHeight="1" x14ac:dyDescent="0.25">
      <c r="A32" s="361"/>
      <c r="B32" s="367"/>
      <c r="C32" s="199"/>
      <c r="D32" s="280"/>
      <c r="E32" s="301"/>
      <c r="F32" s="297"/>
      <c r="G32" s="297"/>
      <c r="H32" s="297"/>
      <c r="I32" s="199"/>
      <c r="J32" s="441"/>
      <c r="K32" s="148"/>
    </row>
    <row r="33" spans="1:21" ht="20.25" customHeight="1" x14ac:dyDescent="0.25">
      <c r="A33" s="361"/>
      <c r="B33" s="367"/>
      <c r="C33" s="199"/>
      <c r="D33" s="287"/>
      <c r="E33" s="302" t="s">
        <v>286</v>
      </c>
      <c r="F33" s="297"/>
      <c r="G33" s="297"/>
      <c r="H33" s="298"/>
      <c r="I33" s="199"/>
      <c r="J33" s="303"/>
      <c r="K33" s="408"/>
    </row>
    <row r="34" spans="1:21" ht="36" customHeight="1" x14ac:dyDescent="0.25">
      <c r="A34" s="361"/>
      <c r="B34" s="375" t="s">
        <v>376</v>
      </c>
      <c r="C34" s="199"/>
      <c r="D34" s="280" t="s">
        <v>287</v>
      </c>
      <c r="E34" s="304" t="s">
        <v>377</v>
      </c>
      <c r="F34" s="407"/>
      <c r="G34" s="297"/>
      <c r="H34" s="418">
        <f>ROUND(+F34,2)</f>
        <v>0</v>
      </c>
      <c r="I34" s="199"/>
      <c r="J34" s="440"/>
      <c r="K34" s="148"/>
    </row>
    <row r="35" spans="1:21" ht="3" customHeight="1" thickBot="1" x14ac:dyDescent="0.3">
      <c r="A35" s="361"/>
      <c r="B35" s="367"/>
      <c r="C35" s="199"/>
      <c r="D35" s="280"/>
      <c r="E35" s="304"/>
      <c r="F35" s="304"/>
      <c r="G35" s="304"/>
      <c r="H35" s="304"/>
      <c r="I35" s="199"/>
      <c r="J35" s="441"/>
      <c r="K35" s="148"/>
    </row>
    <row r="36" spans="1:21" ht="45.75" thickBot="1" x14ac:dyDescent="0.3">
      <c r="A36" s="361"/>
      <c r="B36" s="375" t="s">
        <v>378</v>
      </c>
      <c r="C36" s="199"/>
      <c r="D36" s="280" t="s">
        <v>289</v>
      </c>
      <c r="E36" s="306" t="s">
        <v>290</v>
      </c>
      <c r="F36" s="307"/>
      <c r="G36" s="297"/>
      <c r="H36" s="419" t="e">
        <f>ROUND(+H29+H34,2)</f>
        <v>#DIV/0!</v>
      </c>
      <c r="I36" s="199"/>
      <c r="J36" s="440"/>
      <c r="K36" s="148"/>
    </row>
    <row r="37" spans="1:21" ht="11.25" customHeight="1" thickBot="1" x14ac:dyDescent="0.3">
      <c r="A37" s="361"/>
      <c r="B37" s="367"/>
      <c r="C37" s="199"/>
      <c r="D37" s="293"/>
      <c r="E37" s="308"/>
      <c r="F37" s="307"/>
      <c r="G37" s="297"/>
      <c r="H37" s="298"/>
      <c r="I37" s="199"/>
      <c r="J37" s="441"/>
      <c r="K37" s="148"/>
    </row>
    <row r="38" spans="1:21" ht="35.25" customHeight="1" thickBot="1" x14ac:dyDescent="0.3">
      <c r="A38" s="361"/>
      <c r="B38" s="375" t="s">
        <v>379</v>
      </c>
      <c r="C38" s="199"/>
      <c r="D38" s="280" t="s">
        <v>291</v>
      </c>
      <c r="E38" s="306" t="s">
        <v>292</v>
      </c>
      <c r="F38" s="307"/>
      <c r="G38" s="297"/>
      <c r="H38" s="420" t="e">
        <f>ROUND(+H21*H36,0)</f>
        <v>#DIV/0!</v>
      </c>
      <c r="I38" s="199"/>
      <c r="J38" s="303"/>
      <c r="K38" s="148"/>
    </row>
    <row r="39" spans="1:21" s="292" customFormat="1" ht="18.75" customHeight="1" thickBot="1" x14ac:dyDescent="0.3">
      <c r="A39" s="369"/>
      <c r="B39" s="367"/>
      <c r="C39" s="199"/>
      <c r="D39" s="293"/>
      <c r="E39" s="309" t="s">
        <v>293</v>
      </c>
      <c r="F39" s="310"/>
      <c r="G39" s="311"/>
      <c r="H39" s="312"/>
      <c r="I39" s="313"/>
      <c r="J39" s="303"/>
      <c r="K39" s="314"/>
    </row>
    <row r="40" spans="1:21" ht="63" customHeight="1" thickBot="1" x14ac:dyDescent="0.3">
      <c r="A40" s="361"/>
      <c r="B40" s="376" t="s">
        <v>380</v>
      </c>
      <c r="C40" s="199"/>
      <c r="D40" s="280" t="s">
        <v>294</v>
      </c>
      <c r="E40" s="299" t="s">
        <v>414</v>
      </c>
      <c r="F40" s="305"/>
      <c r="G40" s="297"/>
      <c r="H40" s="419">
        <f>ROUND(+F40,2)</f>
        <v>0</v>
      </c>
      <c r="I40" s="199"/>
      <c r="J40" s="440"/>
      <c r="K40" s="148"/>
      <c r="L40" s="315"/>
    </row>
    <row r="41" spans="1:21" ht="13.5" customHeight="1" thickBot="1" x14ac:dyDescent="0.3">
      <c r="A41" s="361"/>
      <c r="B41" s="367"/>
      <c r="C41" s="199"/>
      <c r="D41" s="293"/>
      <c r="E41" s="308"/>
      <c r="F41" s="307"/>
      <c r="G41" s="297"/>
      <c r="H41" s="298"/>
      <c r="I41" s="199"/>
      <c r="J41" s="441"/>
      <c r="K41" s="148"/>
    </row>
    <row r="42" spans="1:21" ht="45.75" thickBot="1" x14ac:dyDescent="0.3">
      <c r="A42" s="361"/>
      <c r="B42" s="375" t="s">
        <v>381</v>
      </c>
      <c r="C42" s="199"/>
      <c r="D42" s="280" t="s">
        <v>295</v>
      </c>
      <c r="E42" s="306" t="s">
        <v>296</v>
      </c>
      <c r="F42" s="297"/>
      <c r="G42" s="297"/>
      <c r="H42" s="421">
        <f>ROUND(+H40*H21,0)</f>
        <v>0</v>
      </c>
      <c r="I42" s="199"/>
      <c r="J42" s="303"/>
      <c r="K42" s="148"/>
      <c r="U42" s="292"/>
    </row>
    <row r="43" spans="1:21" ht="21.75" customHeight="1" x14ac:dyDescent="0.25">
      <c r="A43" s="361"/>
      <c r="B43" s="367"/>
      <c r="C43" s="199"/>
      <c r="D43" s="293"/>
      <c r="E43" s="309" t="s">
        <v>297</v>
      </c>
      <c r="F43" s="316"/>
      <c r="G43" s="297"/>
      <c r="H43" s="298"/>
      <c r="I43" s="199"/>
      <c r="J43" s="303"/>
      <c r="K43" s="148"/>
    </row>
    <row r="44" spans="1:21" ht="45" x14ac:dyDescent="0.25">
      <c r="A44" s="361"/>
      <c r="B44" s="375" t="s">
        <v>382</v>
      </c>
      <c r="C44" s="199"/>
      <c r="D44" s="280" t="s">
        <v>383</v>
      </c>
      <c r="E44" s="306" t="s">
        <v>299</v>
      </c>
      <c r="F44" s="297"/>
      <c r="G44" s="297"/>
      <c r="H44" s="410">
        <f>ROUND(+H42-H46-H48,0)</f>
        <v>0</v>
      </c>
      <c r="I44" s="199"/>
      <c r="J44" s="440"/>
      <c r="K44" s="148"/>
    </row>
    <row r="45" spans="1:21" ht="3" customHeight="1" x14ac:dyDescent="0.25">
      <c r="A45" s="361"/>
      <c r="B45" s="367"/>
      <c r="C45" s="199"/>
      <c r="D45" s="280"/>
      <c r="E45" s="306"/>
      <c r="F45" s="297"/>
      <c r="G45" s="297"/>
      <c r="H45" s="297"/>
      <c r="I45" s="199"/>
      <c r="J45" s="441"/>
      <c r="K45" s="148"/>
    </row>
    <row r="46" spans="1:21" ht="20.45" customHeight="1" x14ac:dyDescent="0.25">
      <c r="A46" s="361"/>
      <c r="B46" s="376" t="s">
        <v>384</v>
      </c>
      <c r="C46" s="199"/>
      <c r="D46" s="293" t="s">
        <v>300</v>
      </c>
      <c r="E46" s="306" t="s">
        <v>301</v>
      </c>
      <c r="F46" s="297"/>
      <c r="G46" s="297"/>
      <c r="H46" s="410">
        <f>ROUND(-(H40*H23),0)</f>
        <v>0</v>
      </c>
      <c r="I46" s="199"/>
      <c r="J46" s="440"/>
      <c r="K46" s="148"/>
    </row>
    <row r="47" spans="1:21" ht="3" customHeight="1" x14ac:dyDescent="0.25">
      <c r="A47" s="361"/>
      <c r="B47" s="367"/>
      <c r="C47" s="199"/>
      <c r="D47" s="293"/>
      <c r="E47" s="306"/>
      <c r="F47" s="297"/>
      <c r="G47" s="297"/>
      <c r="H47" s="297"/>
      <c r="I47" s="199"/>
      <c r="J47" s="441"/>
      <c r="K47" s="148"/>
    </row>
    <row r="48" spans="1:21" ht="30" x14ac:dyDescent="0.25">
      <c r="A48" s="361"/>
      <c r="B48" s="376" t="s">
        <v>385</v>
      </c>
      <c r="C48" s="199"/>
      <c r="D48" s="280" t="s">
        <v>302</v>
      </c>
      <c r="E48" s="306" t="s">
        <v>303</v>
      </c>
      <c r="F48" s="297"/>
      <c r="G48" s="297"/>
      <c r="H48" s="410">
        <f>ROUND(-(H40*H25),0)</f>
        <v>0</v>
      </c>
      <c r="I48" s="199"/>
      <c r="J48" s="440"/>
      <c r="K48" s="148"/>
    </row>
    <row r="49" spans="1:11" ht="3" customHeight="1" thickBot="1" x14ac:dyDescent="0.3">
      <c r="A49" s="361"/>
      <c r="B49" s="367"/>
      <c r="C49" s="199"/>
      <c r="D49" s="280"/>
      <c r="E49" s="306"/>
      <c r="F49" s="297"/>
      <c r="G49" s="297"/>
      <c r="H49" s="317"/>
      <c r="I49" s="199"/>
      <c r="J49" s="441"/>
      <c r="K49" s="148"/>
    </row>
    <row r="50" spans="1:11" ht="30" thickBot="1" x14ac:dyDescent="0.3">
      <c r="A50" s="361"/>
      <c r="B50" s="376" t="s">
        <v>386</v>
      </c>
      <c r="C50" s="199"/>
      <c r="D50" s="280" t="s">
        <v>304</v>
      </c>
      <c r="E50" s="306" t="s">
        <v>296</v>
      </c>
      <c r="F50" s="297"/>
      <c r="G50" s="297"/>
      <c r="H50" s="412">
        <f>ROUND(SUM(H44:H48),0)</f>
        <v>0</v>
      </c>
      <c r="I50" s="199"/>
      <c r="J50" s="440"/>
      <c r="K50" s="148"/>
    </row>
    <row r="51" spans="1:11" ht="16.5" thickBot="1" x14ac:dyDescent="0.3">
      <c r="A51" s="361"/>
      <c r="B51" s="367"/>
      <c r="C51" s="199"/>
      <c r="D51" s="293"/>
      <c r="E51" s="318"/>
      <c r="F51" s="297"/>
      <c r="G51" s="297"/>
      <c r="H51" s="298"/>
      <c r="I51" s="199"/>
      <c r="J51" s="441"/>
      <c r="K51" s="148"/>
    </row>
    <row r="52" spans="1:11" ht="45.75" thickBot="1" x14ac:dyDescent="0.3">
      <c r="A52" s="361"/>
      <c r="B52" s="375" t="s">
        <v>387</v>
      </c>
      <c r="C52" s="199"/>
      <c r="D52" s="280" t="s">
        <v>305</v>
      </c>
      <c r="E52" s="299" t="s">
        <v>306</v>
      </c>
      <c r="F52" s="297"/>
      <c r="G52" s="297"/>
      <c r="H52" s="422" t="e">
        <f>ROUND(+H36-H40,2)</f>
        <v>#DIV/0!</v>
      </c>
      <c r="I52" s="199"/>
      <c r="J52" s="303"/>
      <c r="K52" s="148"/>
    </row>
    <row r="53" spans="1:11" ht="15" customHeight="1" thickBot="1" x14ac:dyDescent="0.3">
      <c r="A53" s="361"/>
      <c r="B53" s="370" t="s">
        <v>417</v>
      </c>
      <c r="C53" s="199"/>
      <c r="D53" s="199"/>
      <c r="E53" s="199"/>
      <c r="F53" s="199"/>
      <c r="G53" s="199"/>
      <c r="H53" s="199"/>
      <c r="I53" s="199"/>
      <c r="J53" s="319"/>
      <c r="K53" s="148"/>
    </row>
    <row r="98" spans="4:8" ht="15" hidden="1" x14ac:dyDescent="0.2">
      <c r="D98" s="200"/>
      <c r="E98" s="200"/>
      <c r="F98" s="200"/>
      <c r="G98" s="200"/>
      <c r="H98" s="200"/>
    </row>
    <row r="99" spans="4:8" ht="15" hidden="1" x14ac:dyDescent="0.2">
      <c r="D99" s="200"/>
      <c r="E99" s="200"/>
      <c r="F99" s="200"/>
      <c r="G99" s="200"/>
      <c r="H99" s="200"/>
    </row>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sheetData>
  <sheetProtection formatColumns="0"/>
  <mergeCells count="29">
    <mergeCell ref="B7:B8"/>
    <mergeCell ref="D2:H2"/>
    <mergeCell ref="D6:H6"/>
    <mergeCell ref="D3:H3"/>
    <mergeCell ref="D4:H4"/>
    <mergeCell ref="D5:H5"/>
    <mergeCell ref="H7:H8"/>
    <mergeCell ref="D1:H1"/>
    <mergeCell ref="J50:J51"/>
    <mergeCell ref="J7:J8"/>
    <mergeCell ref="J4:J6"/>
    <mergeCell ref="J44:J45"/>
    <mergeCell ref="J46:J47"/>
    <mergeCell ref="J48:J49"/>
    <mergeCell ref="J29:J30"/>
    <mergeCell ref="J31:J32"/>
    <mergeCell ref="J36:J37"/>
    <mergeCell ref="J27:J28"/>
    <mergeCell ref="J9:J10"/>
    <mergeCell ref="J11:J12"/>
    <mergeCell ref="J13:J14"/>
    <mergeCell ref="J15:J16"/>
    <mergeCell ref="J17:J18"/>
    <mergeCell ref="J40:J41"/>
    <mergeCell ref="J19:J20"/>
    <mergeCell ref="J21:J22"/>
    <mergeCell ref="J23:J24"/>
    <mergeCell ref="J25:J26"/>
    <mergeCell ref="J34:J35"/>
  </mergeCells>
  <hyperlinks>
    <hyperlink ref="B9" location="Instructions!C5" display="Instructions!C5" xr:uid="{12EA153B-F9FA-4CB2-AB97-3351CE3A14C1}"/>
    <hyperlink ref="B11" location="Instructions!C6" display="(2) Instructions" xr:uid="{40DAE4C5-6E99-47F9-8253-3F389F1D0CDF}"/>
    <hyperlink ref="B13" location="Instructions!C7" display="Instructions!C7" xr:uid="{BDFCE759-72BD-4101-8548-3CD2F39052A9}"/>
    <hyperlink ref="B15" location="Instructions!C8" display="Instructions!C8" xr:uid="{7D2F26F4-6E32-4FA3-BB5C-764546A2E28D}"/>
    <hyperlink ref="B17" location="Instructions!C9" display="Instructions!C9" xr:uid="{04896DA0-D23C-406A-AEB1-E0D688087FB0}"/>
    <hyperlink ref="B19" location="Instructions!C10" display="Instructions!C10" xr:uid="{DB441A4E-05D0-4800-9471-7A075E149897}"/>
    <hyperlink ref="B21" location="Instructions!C11" display="Instructions!C11" xr:uid="{405D734F-1133-428F-98E1-40E088286BAA}"/>
    <hyperlink ref="B23" location="Instructions!C12" display="(8) Instructions" xr:uid="{0C5E989C-DE80-4BB0-B1FC-89302EDC420D}"/>
    <hyperlink ref="B25" location="Instructions!C13" display="Instructions!C13" xr:uid="{5DE424DB-836D-41BB-870F-1CCBD6177DCE}"/>
    <hyperlink ref="B27" location="Instructions!C14" display="Instructions!C14" xr:uid="{5F930414-81CF-4076-BFFD-AFEAE53F76C7}"/>
    <hyperlink ref="B29" location="Instructions!C15" display="Instructions!C15" xr:uid="{9FBD62B4-B67F-4CE4-9ED2-918AD3AC032B}"/>
    <hyperlink ref="B31" location="Instructions!C16" display="Instructions!C16" xr:uid="{61F84C2E-D768-43ED-BCE3-224D95B88200}"/>
    <hyperlink ref="B34" location="Instructions!C18" display="Instructions!C18" xr:uid="{0E1569FE-106A-4B62-B53A-B4A6B9CD1A7D}"/>
    <hyperlink ref="B36" location="Instructions!C19" display="Instructions!C19" xr:uid="{E80869DA-A14B-4104-AF3E-2528E1267E27}"/>
    <hyperlink ref="B38" location="Instructions!C20" display="Instructions!C20" xr:uid="{74136B63-1307-4CE1-B073-7F86B0107B56}"/>
    <hyperlink ref="B40" location="Instructions!C22" display="(16) Instructions" xr:uid="{1AAED05F-5075-4550-B1ED-D7388033FACF}"/>
    <hyperlink ref="B42" location="Instructions!C23" display="Instructions!C23" xr:uid="{778E9269-27F0-4F73-9508-36AA3EA57890}"/>
    <hyperlink ref="B44" location="Instructions!C25" display="Instructions!C25" xr:uid="{2034A45D-062E-4168-AF64-E3A77597DA90}"/>
    <hyperlink ref="B46" location="Instructions!C26" display="(19) Instructions" xr:uid="{F592655B-54B8-4578-8E9D-97A540CFF0F2}"/>
    <hyperlink ref="B48" location="Instructions!C27" display="(20) Instructions" xr:uid="{20AA5939-FB8D-4E26-802F-41AD2C06B9DC}"/>
    <hyperlink ref="B50" location="Instructions!C28" display="(21) Instructions" xr:uid="{C3DBBC3D-3303-49D3-8585-747E38009DEF}"/>
    <hyperlink ref="B52" location="Instructions!C29" display="Instructions!C29" xr:uid="{4812DFAB-561A-4E38-B5A7-B2584E5B8E8F}"/>
  </hyperlinks>
  <pageMargins left="0.25" right="0" top="0.25" bottom="0.25" header="0.3" footer="0.3"/>
  <pageSetup scale="64" orientation="portrait" cellComments="asDisplayed" r:id="rId1"/>
  <headerFooter alignWithMargins="0"/>
  <rowBreaks count="2" manualBreakCount="2">
    <brk id="52" min="3" max="7" man="1"/>
    <brk id="87" min="3"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9E41-3758-4651-B121-CC2E023C8D4F}">
  <sheetPr>
    <pageSetUpPr fitToPage="1"/>
  </sheetPr>
  <dimension ref="A1:XFC150"/>
  <sheetViews>
    <sheetView showGridLines="0" zoomScaleNormal="100" workbookViewId="0">
      <selection activeCell="H52" sqref="H52"/>
    </sheetView>
  </sheetViews>
  <sheetFormatPr defaultColWidth="0" defaultRowHeight="12.75"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ustomWidth="1"/>
    <col min="12" max="12" width="7.5703125" style="149" hidden="1" customWidth="1"/>
    <col min="13" max="20" width="4.42578125" style="149" hidden="1" customWidth="1"/>
    <col min="21" max="21" width="5.5703125" style="149" hidden="1" customWidth="1"/>
    <col min="22" max="23" width="4.42578125" style="149" hidden="1" customWidth="1"/>
    <col min="24" max="16383" width="8.7109375" style="149" hidden="1"/>
    <col min="16384" max="16384" width="5.7109375" style="149" hidden="1" customWidth="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168" t="s">
        <v>256</v>
      </c>
    </row>
    <row r="3" spans="1:13" ht="18" x14ac:dyDescent="0.25">
      <c r="B3" s="359"/>
      <c r="C3" s="199"/>
      <c r="D3" s="447" t="s">
        <v>257</v>
      </c>
      <c r="E3" s="447"/>
      <c r="F3" s="447"/>
      <c r="G3" s="447"/>
      <c r="H3" s="447"/>
      <c r="I3" s="199"/>
      <c r="J3" s="168" t="s">
        <v>258</v>
      </c>
      <c r="K3" s="147"/>
      <c r="L3" s="148"/>
      <c r="M3" s="148"/>
    </row>
    <row r="4" spans="1:13" ht="18" x14ac:dyDescent="0.25">
      <c r="B4" s="359"/>
      <c r="C4" s="199"/>
      <c r="D4" s="448" t="s">
        <v>357</v>
      </c>
      <c r="E4" s="448"/>
      <c r="F4" s="448"/>
      <c r="G4" s="448"/>
      <c r="H4" s="448"/>
      <c r="I4" s="199"/>
      <c r="J4" s="449" t="s">
        <v>259</v>
      </c>
      <c r="K4" s="147"/>
      <c r="L4" s="148"/>
      <c r="M4" s="148"/>
    </row>
    <row r="5" spans="1:13" ht="27" customHeight="1" x14ac:dyDescent="0.3">
      <c r="B5" s="359"/>
      <c r="C5" s="199"/>
      <c r="D5" s="453" t="s">
        <v>392</v>
      </c>
      <c r="E5" s="453"/>
      <c r="F5" s="453"/>
      <c r="G5" s="453"/>
      <c r="H5" s="453"/>
      <c r="I5" s="199"/>
      <c r="J5" s="449"/>
      <c r="K5" s="147"/>
      <c r="L5" s="148"/>
      <c r="M5" s="148"/>
    </row>
    <row r="6" spans="1:13" ht="21" customHeight="1" x14ac:dyDescent="0.3">
      <c r="B6" s="359"/>
      <c r="C6" s="199"/>
      <c r="D6" s="452" t="s">
        <v>391</v>
      </c>
      <c r="E6" s="452"/>
      <c r="F6" s="452"/>
      <c r="G6" s="452"/>
      <c r="H6" s="452"/>
      <c r="I6" s="199"/>
      <c r="J6" s="450"/>
      <c r="K6" s="147"/>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5" t="s">
        <v>361</v>
      </c>
      <c r="C9" s="199"/>
      <c r="D9" s="362" t="s">
        <v>265</v>
      </c>
      <c r="E9" s="363" t="s">
        <v>362</v>
      </c>
      <c r="F9" s="282"/>
      <c r="G9" s="283"/>
      <c r="H9" s="410">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6" t="s">
        <v>363</v>
      </c>
      <c r="C11" s="199"/>
      <c r="D11" s="280" t="s">
        <v>5</v>
      </c>
      <c r="E11" s="365" t="s">
        <v>390</v>
      </c>
      <c r="F11" s="285"/>
      <c r="G11" s="283"/>
      <c r="H11" s="410">
        <f>ROUND(+H9*0.0102,0)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7" t="s">
        <v>365</v>
      </c>
      <c r="C13" s="199"/>
      <c r="D13" s="362" t="s">
        <v>268</v>
      </c>
      <c r="E13" s="365" t="s">
        <v>366</v>
      </c>
      <c r="F13" s="286"/>
      <c r="G13" s="283"/>
      <c r="H13" s="411">
        <f>ROUND(+F13,0)</f>
        <v>0</v>
      </c>
      <c r="I13" s="199"/>
      <c r="J13" s="440" t="s">
        <v>7</v>
      </c>
      <c r="K13" s="147"/>
    </row>
    <row r="14" spans="1:13" ht="3" customHeight="1" thickBot="1" x14ac:dyDescent="0.3">
      <c r="A14" s="361"/>
      <c r="B14" s="367"/>
      <c r="C14" s="199"/>
      <c r="D14" s="280"/>
      <c r="E14" s="284"/>
      <c r="F14" s="284"/>
      <c r="G14" s="284"/>
      <c r="H14" s="284"/>
      <c r="I14" s="199"/>
      <c r="J14" s="441"/>
      <c r="K14" s="147"/>
    </row>
    <row r="15" spans="1:13" ht="30.75" thickBot="1" x14ac:dyDescent="0.3">
      <c r="A15" s="361"/>
      <c r="B15" s="375" t="s">
        <v>367</v>
      </c>
      <c r="C15" s="199"/>
      <c r="D15" s="362" t="s">
        <v>270</v>
      </c>
      <c r="E15" s="363" t="s">
        <v>93</v>
      </c>
      <c r="F15" s="283"/>
      <c r="G15" s="283"/>
      <c r="H15" s="412">
        <f>ROUND(+H9+H11+H13,0)</f>
        <v>0</v>
      </c>
      <c r="I15" s="199"/>
      <c r="J15" s="440"/>
      <c r="K15" s="147"/>
    </row>
    <row r="16" spans="1:13" ht="21" customHeight="1" x14ac:dyDescent="0.25">
      <c r="A16" s="361"/>
      <c r="B16" s="367"/>
      <c r="C16" s="199"/>
      <c r="D16" s="287" t="s">
        <v>7</v>
      </c>
      <c r="E16" s="288" t="s">
        <v>271</v>
      </c>
      <c r="F16" s="283"/>
      <c r="G16" s="283"/>
      <c r="H16" s="283" t="s">
        <v>7</v>
      </c>
      <c r="I16" s="199"/>
      <c r="J16" s="441"/>
      <c r="K16" s="147"/>
    </row>
    <row r="17" spans="1:22" ht="34.5" customHeight="1" x14ac:dyDescent="0.25">
      <c r="A17" s="361"/>
      <c r="B17" s="375" t="s">
        <v>368</v>
      </c>
      <c r="C17" s="199"/>
      <c r="D17" s="280" t="s">
        <v>272</v>
      </c>
      <c r="E17" s="289" t="s">
        <v>273</v>
      </c>
      <c r="F17" s="282"/>
      <c r="G17" s="283"/>
      <c r="H17" s="413">
        <f>ROUND(+F17,3)/1000</f>
        <v>0</v>
      </c>
      <c r="I17" s="199"/>
      <c r="J17" s="440"/>
      <c r="K17" s="148"/>
    </row>
    <row r="18" spans="1:22" ht="3" customHeight="1" x14ac:dyDescent="0.25">
      <c r="A18" s="361"/>
      <c r="B18" s="367"/>
      <c r="C18" s="199"/>
      <c r="D18" s="280"/>
      <c r="E18" s="289"/>
      <c r="F18" s="289"/>
      <c r="G18" s="289"/>
      <c r="H18" s="289"/>
      <c r="I18" s="199"/>
      <c r="J18" s="441"/>
      <c r="K18" s="148"/>
    </row>
    <row r="19" spans="1:22" ht="45.75" customHeight="1" x14ac:dyDescent="0.25">
      <c r="A19" s="361"/>
      <c r="B19" s="375" t="s">
        <v>369</v>
      </c>
      <c r="C19" s="199"/>
      <c r="D19" s="362" t="s">
        <v>274</v>
      </c>
      <c r="E19" s="281" t="s">
        <v>275</v>
      </c>
      <c r="F19" s="290"/>
      <c r="G19" s="283"/>
      <c r="H19" s="414">
        <f>ROUND(+F19,3)/1000</f>
        <v>0</v>
      </c>
      <c r="I19" s="199"/>
      <c r="J19" s="440"/>
      <c r="K19" s="148"/>
      <c r="U19" s="291"/>
    </row>
    <row r="20" spans="1:22" ht="3" customHeight="1" thickBot="1" x14ac:dyDescent="0.3">
      <c r="A20" s="361"/>
      <c r="B20" s="367"/>
      <c r="C20" s="199"/>
      <c r="D20" s="280"/>
      <c r="E20" s="281"/>
      <c r="F20" s="281"/>
      <c r="G20" s="281"/>
      <c r="H20" s="281"/>
      <c r="I20" s="199"/>
      <c r="J20" s="441"/>
      <c r="K20" s="148"/>
      <c r="U20" s="291"/>
    </row>
    <row r="21" spans="1:22" ht="41.25" customHeight="1" x14ac:dyDescent="0.25">
      <c r="A21" s="361"/>
      <c r="B21" s="375" t="s">
        <v>370</v>
      </c>
      <c r="C21" s="199"/>
      <c r="D21" s="280" t="s">
        <v>276</v>
      </c>
      <c r="E21" s="281" t="s">
        <v>277</v>
      </c>
      <c r="F21" s="283"/>
      <c r="G21" s="283"/>
      <c r="H21" s="415">
        <f>ROUND(+H17+H19,3)</f>
        <v>0</v>
      </c>
      <c r="I21" s="199"/>
      <c r="J21" s="440"/>
      <c r="K21" s="148"/>
      <c r="V21" s="292"/>
    </row>
    <row r="22" spans="1:22" ht="3" customHeight="1" x14ac:dyDescent="0.25">
      <c r="A22" s="361"/>
      <c r="B22" s="367"/>
      <c r="C22" s="199"/>
      <c r="D22" s="280"/>
      <c r="E22" s="281"/>
      <c r="F22" s="283"/>
      <c r="G22" s="283"/>
      <c r="H22" s="283"/>
      <c r="I22" s="199"/>
      <c r="J22" s="441"/>
      <c r="K22" s="148"/>
      <c r="V22" s="292"/>
    </row>
    <row r="23" spans="1:22" ht="30.75" customHeight="1" x14ac:dyDescent="0.25">
      <c r="A23" s="361"/>
      <c r="B23" s="376" t="s">
        <v>371</v>
      </c>
      <c r="C23" s="199"/>
      <c r="D23" s="368" t="s">
        <v>14</v>
      </c>
      <c r="E23" s="284" t="s">
        <v>278</v>
      </c>
      <c r="F23" s="290"/>
      <c r="G23" s="283"/>
      <c r="H23" s="413">
        <f>ROUND(+F23,3)/1000</f>
        <v>0</v>
      </c>
      <c r="I23" s="199"/>
      <c r="J23" s="440"/>
      <c r="K23" s="147"/>
    </row>
    <row r="24" spans="1:22" ht="4.9000000000000004" customHeight="1" x14ac:dyDescent="0.25">
      <c r="A24" s="361"/>
      <c r="B24" s="367"/>
      <c r="C24" s="199"/>
      <c r="D24" s="293"/>
      <c r="E24" s="284"/>
      <c r="F24" s="284"/>
      <c r="G24" s="284"/>
      <c r="H24" s="284"/>
      <c r="I24" s="199"/>
      <c r="J24" s="441"/>
      <c r="K24" s="147"/>
    </row>
    <row r="25" spans="1:22" ht="49.15" customHeight="1" x14ac:dyDescent="0.25">
      <c r="A25" s="361"/>
      <c r="B25" s="375" t="s">
        <v>372</v>
      </c>
      <c r="C25" s="199"/>
      <c r="D25" s="362" t="s">
        <v>279</v>
      </c>
      <c r="E25" s="284" t="s">
        <v>280</v>
      </c>
      <c r="F25" s="290"/>
      <c r="G25" s="283"/>
      <c r="H25" s="413">
        <f>ROUND(+F25,3)/1000</f>
        <v>0</v>
      </c>
      <c r="I25" s="199"/>
      <c r="J25" s="440"/>
      <c r="K25" s="148"/>
    </row>
    <row r="26" spans="1:22" ht="3" customHeight="1" thickBot="1" x14ac:dyDescent="0.3">
      <c r="A26" s="361"/>
      <c r="B26" s="367"/>
      <c r="C26" s="199"/>
      <c r="D26" s="280"/>
      <c r="E26" s="284"/>
      <c r="F26" s="284"/>
      <c r="G26" s="284"/>
      <c r="H26" s="294"/>
      <c r="I26" s="199"/>
      <c r="J26" s="441"/>
      <c r="K26" s="148"/>
    </row>
    <row r="27" spans="1:22" ht="32.450000000000003" customHeight="1" thickBot="1" x14ac:dyDescent="0.3">
      <c r="A27" s="361"/>
      <c r="B27" s="375" t="s">
        <v>373</v>
      </c>
      <c r="C27" s="199"/>
      <c r="D27" s="280" t="s">
        <v>281</v>
      </c>
      <c r="E27" s="284" t="s">
        <v>13</v>
      </c>
      <c r="F27" s="283"/>
      <c r="G27" s="283"/>
      <c r="H27" s="416">
        <f>ROUND(SUM(H21:H25),3)</f>
        <v>0</v>
      </c>
      <c r="I27" s="199"/>
      <c r="J27" s="440"/>
      <c r="K27" s="148"/>
    </row>
    <row r="28" spans="1:22" ht="13.5" customHeight="1" x14ac:dyDescent="0.25">
      <c r="A28" s="361"/>
      <c r="B28" s="367"/>
      <c r="C28" s="199"/>
      <c r="D28" s="287"/>
      <c r="E28" s="295"/>
      <c r="F28" s="296"/>
      <c r="G28" s="297"/>
      <c r="H28" s="298"/>
      <c r="I28" s="199"/>
      <c r="J28" s="441"/>
      <c r="K28" s="147"/>
    </row>
    <row r="29" spans="1:22" ht="45" x14ac:dyDescent="0.25">
      <c r="A29" s="361"/>
      <c r="B29" s="375" t="s">
        <v>374</v>
      </c>
      <c r="C29" s="199"/>
      <c r="D29" s="280" t="s">
        <v>282</v>
      </c>
      <c r="E29" s="299" t="s">
        <v>283</v>
      </c>
      <c r="F29" s="297"/>
      <c r="G29" s="300"/>
      <c r="H29" s="417" t="e">
        <f>ROUND(+H15/H27,2)</f>
        <v>#DIV/0!</v>
      </c>
      <c r="I29" s="199"/>
      <c r="J29" s="440"/>
      <c r="K29" s="147"/>
    </row>
    <row r="30" spans="1:22" ht="13.5" customHeight="1" x14ac:dyDescent="0.25">
      <c r="A30" s="361"/>
      <c r="B30" s="367"/>
      <c r="C30" s="199"/>
      <c r="D30" s="287"/>
      <c r="E30" s="295"/>
      <c r="F30" s="297"/>
      <c r="G30" s="297"/>
      <c r="H30" s="297"/>
      <c r="I30" s="199"/>
      <c r="J30" s="441"/>
      <c r="K30" s="147"/>
    </row>
    <row r="31" spans="1:22" ht="45" x14ac:dyDescent="0.25">
      <c r="A31" s="361"/>
      <c r="B31" s="375" t="s">
        <v>375</v>
      </c>
      <c r="C31" s="199"/>
      <c r="D31" s="280" t="s">
        <v>284</v>
      </c>
      <c r="E31" s="289" t="s">
        <v>285</v>
      </c>
      <c r="F31" s="297"/>
      <c r="G31" s="297"/>
      <c r="H31" s="410" t="e">
        <f>ROUND(+H29*H21,0)</f>
        <v>#DIV/0!</v>
      </c>
      <c r="I31" s="199"/>
      <c r="J31" s="440"/>
      <c r="K31" s="148"/>
    </row>
    <row r="32" spans="1:22" ht="8.25" customHeight="1" x14ac:dyDescent="0.25">
      <c r="A32" s="361"/>
      <c r="B32" s="367"/>
      <c r="C32" s="199"/>
      <c r="D32" s="280"/>
      <c r="E32" s="301"/>
      <c r="F32" s="297"/>
      <c r="G32" s="297"/>
      <c r="H32" s="297"/>
      <c r="I32" s="199"/>
      <c r="J32" s="441"/>
      <c r="K32" s="148"/>
    </row>
    <row r="33" spans="1:21" ht="20.25" customHeight="1" x14ac:dyDescent="0.25">
      <c r="A33" s="361"/>
      <c r="B33" s="367"/>
      <c r="C33" s="199"/>
      <c r="D33" s="287"/>
      <c r="E33" s="302" t="s">
        <v>286</v>
      </c>
      <c r="F33" s="297"/>
      <c r="G33" s="297"/>
      <c r="H33" s="298"/>
      <c r="I33" s="199"/>
      <c r="J33" s="303"/>
      <c r="K33" s="147"/>
    </row>
    <row r="34" spans="1:21" ht="36" customHeight="1" x14ac:dyDescent="0.25">
      <c r="A34" s="361"/>
      <c r="B34" s="375" t="s">
        <v>376</v>
      </c>
      <c r="C34" s="199"/>
      <c r="D34" s="280" t="s">
        <v>287</v>
      </c>
      <c r="E34" s="304" t="s">
        <v>377</v>
      </c>
      <c r="F34" s="305"/>
      <c r="G34" s="297"/>
      <c r="H34" s="418">
        <f>ROUND(+F34,2)</f>
        <v>0</v>
      </c>
      <c r="I34" s="199"/>
      <c r="J34" s="440"/>
      <c r="K34" s="148"/>
    </row>
    <row r="35" spans="1:21" ht="3" customHeight="1" thickBot="1" x14ac:dyDescent="0.3">
      <c r="A35" s="361"/>
      <c r="B35" s="367"/>
      <c r="C35" s="199"/>
      <c r="D35" s="280"/>
      <c r="E35" s="304"/>
      <c r="F35" s="304"/>
      <c r="G35" s="304"/>
      <c r="H35" s="304"/>
      <c r="I35" s="199"/>
      <c r="J35" s="441"/>
      <c r="K35" s="148"/>
    </row>
    <row r="36" spans="1:21" ht="45.75" thickBot="1" x14ac:dyDescent="0.3">
      <c r="A36" s="361"/>
      <c r="B36" s="375" t="s">
        <v>378</v>
      </c>
      <c r="C36" s="199"/>
      <c r="D36" s="280" t="s">
        <v>289</v>
      </c>
      <c r="E36" s="306" t="s">
        <v>290</v>
      </c>
      <c r="F36" s="307"/>
      <c r="G36" s="297"/>
      <c r="H36" s="419" t="e">
        <f>ROUND(+H29+H34,2)</f>
        <v>#DIV/0!</v>
      </c>
      <c r="I36" s="199"/>
      <c r="J36" s="440"/>
      <c r="K36" s="148"/>
    </row>
    <row r="37" spans="1:21" ht="11.25" customHeight="1" thickBot="1" x14ac:dyDescent="0.3">
      <c r="A37" s="361"/>
      <c r="B37" s="367"/>
      <c r="C37" s="199"/>
      <c r="D37" s="293"/>
      <c r="E37" s="308"/>
      <c r="F37" s="307"/>
      <c r="G37" s="297"/>
      <c r="H37" s="298"/>
      <c r="I37" s="199"/>
      <c r="J37" s="441"/>
      <c r="K37" s="148"/>
    </row>
    <row r="38" spans="1:21" ht="35.25" customHeight="1" thickBot="1" x14ac:dyDescent="0.3">
      <c r="A38" s="361"/>
      <c r="B38" s="375" t="s">
        <v>379</v>
      </c>
      <c r="C38" s="199"/>
      <c r="D38" s="280" t="s">
        <v>291</v>
      </c>
      <c r="E38" s="306" t="s">
        <v>292</v>
      </c>
      <c r="F38" s="307"/>
      <c r="G38" s="297"/>
      <c r="H38" s="420" t="e">
        <f>ROUND(+H21*H36,0)</f>
        <v>#DIV/0!</v>
      </c>
      <c r="I38" s="199"/>
      <c r="J38" s="303"/>
      <c r="K38" s="148"/>
    </row>
    <row r="39" spans="1:21" s="292" customFormat="1" ht="18.75" customHeight="1" thickBot="1" x14ac:dyDescent="0.3">
      <c r="A39" s="369"/>
      <c r="B39" s="367"/>
      <c r="C39" s="199"/>
      <c r="D39" s="293"/>
      <c r="E39" s="309" t="s">
        <v>293</v>
      </c>
      <c r="F39" s="310"/>
      <c r="G39" s="311"/>
      <c r="H39" s="312"/>
      <c r="I39" s="313"/>
      <c r="J39" s="303"/>
      <c r="K39" s="314"/>
    </row>
    <row r="40" spans="1:21" ht="63" customHeight="1" thickBot="1" x14ac:dyDescent="0.3">
      <c r="A40" s="361"/>
      <c r="B40" s="376" t="s">
        <v>380</v>
      </c>
      <c r="C40" s="199"/>
      <c r="D40" s="280" t="s">
        <v>294</v>
      </c>
      <c r="E40" s="299" t="s">
        <v>414</v>
      </c>
      <c r="F40" s="305"/>
      <c r="G40" s="297"/>
      <c r="H40" s="419">
        <f>ROUND(+F40,2)</f>
        <v>0</v>
      </c>
      <c r="I40" s="199"/>
      <c r="J40" s="440"/>
      <c r="K40" s="148"/>
      <c r="L40" s="315"/>
    </row>
    <row r="41" spans="1:21" ht="13.5" customHeight="1" thickBot="1" x14ac:dyDescent="0.3">
      <c r="A41" s="361"/>
      <c r="B41" s="367"/>
      <c r="C41" s="199"/>
      <c r="D41" s="293"/>
      <c r="E41" s="308"/>
      <c r="F41" s="307"/>
      <c r="G41" s="297"/>
      <c r="H41" s="298"/>
      <c r="I41" s="199"/>
      <c r="J41" s="441"/>
      <c r="K41" s="148"/>
    </row>
    <row r="42" spans="1:21" ht="45.75" thickBot="1" x14ac:dyDescent="0.3">
      <c r="A42" s="361"/>
      <c r="B42" s="375" t="s">
        <v>381</v>
      </c>
      <c r="C42" s="199"/>
      <c r="D42" s="280" t="s">
        <v>295</v>
      </c>
      <c r="E42" s="306" t="s">
        <v>296</v>
      </c>
      <c r="F42" s="297"/>
      <c r="G42" s="297"/>
      <c r="H42" s="421">
        <f>ROUND(+H40*H21,0)</f>
        <v>0</v>
      </c>
      <c r="I42" s="199"/>
      <c r="J42" s="303"/>
      <c r="K42" s="148"/>
      <c r="U42" s="292"/>
    </row>
    <row r="43" spans="1:21" ht="21.75" customHeight="1" x14ac:dyDescent="0.25">
      <c r="A43" s="361"/>
      <c r="B43" s="367"/>
      <c r="C43" s="199"/>
      <c r="D43" s="293"/>
      <c r="E43" s="309" t="s">
        <v>297</v>
      </c>
      <c r="F43" s="316"/>
      <c r="G43" s="297"/>
      <c r="H43" s="298"/>
      <c r="I43" s="199"/>
      <c r="J43" s="303"/>
      <c r="K43" s="148"/>
    </row>
    <row r="44" spans="1:21" ht="45" x14ac:dyDescent="0.25">
      <c r="A44" s="361"/>
      <c r="B44" s="375" t="s">
        <v>382</v>
      </c>
      <c r="C44" s="199"/>
      <c r="D44" s="280" t="s">
        <v>383</v>
      </c>
      <c r="E44" s="306" t="s">
        <v>299</v>
      </c>
      <c r="F44" s="297"/>
      <c r="G44" s="297"/>
      <c r="H44" s="410">
        <f>ROUND(+H42-H46-H48,0)</f>
        <v>0</v>
      </c>
      <c r="I44" s="199"/>
      <c r="J44" s="440"/>
      <c r="K44" s="148"/>
    </row>
    <row r="45" spans="1:21" ht="3" customHeight="1" x14ac:dyDescent="0.25">
      <c r="A45" s="361"/>
      <c r="B45" s="367"/>
      <c r="C45" s="199"/>
      <c r="D45" s="280"/>
      <c r="E45" s="306"/>
      <c r="F45" s="297"/>
      <c r="G45" s="297"/>
      <c r="H45" s="297"/>
      <c r="I45" s="199"/>
      <c r="J45" s="441"/>
      <c r="K45" s="148"/>
    </row>
    <row r="46" spans="1:21" ht="20.45" customHeight="1" x14ac:dyDescent="0.25">
      <c r="A46" s="361"/>
      <c r="B46" s="376" t="s">
        <v>384</v>
      </c>
      <c r="C46" s="199"/>
      <c r="D46" s="293" t="s">
        <v>300</v>
      </c>
      <c r="E46" s="306" t="s">
        <v>301</v>
      </c>
      <c r="F46" s="297"/>
      <c r="G46" s="297"/>
      <c r="H46" s="410">
        <f>ROUND(-(H40*H23),0)</f>
        <v>0</v>
      </c>
      <c r="I46" s="199"/>
      <c r="J46" s="440"/>
      <c r="K46" s="148"/>
    </row>
    <row r="47" spans="1:21" ht="3" customHeight="1" x14ac:dyDescent="0.25">
      <c r="A47" s="361"/>
      <c r="B47" s="367"/>
      <c r="C47" s="199"/>
      <c r="D47" s="293"/>
      <c r="E47" s="306"/>
      <c r="F47" s="297"/>
      <c r="G47" s="297"/>
      <c r="H47" s="297"/>
      <c r="I47" s="199"/>
      <c r="J47" s="441"/>
      <c r="K47" s="148"/>
    </row>
    <row r="48" spans="1:21" ht="30" x14ac:dyDescent="0.25">
      <c r="A48" s="361"/>
      <c r="B48" s="376" t="s">
        <v>385</v>
      </c>
      <c r="C48" s="199"/>
      <c r="D48" s="280" t="s">
        <v>302</v>
      </c>
      <c r="E48" s="306" t="s">
        <v>303</v>
      </c>
      <c r="F48" s="297"/>
      <c r="G48" s="297"/>
      <c r="H48" s="410">
        <f>ROUND(-(H40*H25),0)</f>
        <v>0</v>
      </c>
      <c r="I48" s="199"/>
      <c r="J48" s="440"/>
      <c r="K48" s="148"/>
    </row>
    <row r="49" spans="1:11" ht="3" customHeight="1" thickBot="1" x14ac:dyDescent="0.3">
      <c r="A49" s="361"/>
      <c r="B49" s="367"/>
      <c r="C49" s="199"/>
      <c r="D49" s="280"/>
      <c r="E49" s="306"/>
      <c r="F49" s="297"/>
      <c r="G49" s="297"/>
      <c r="H49" s="317"/>
      <c r="I49" s="199"/>
      <c r="J49" s="441"/>
      <c r="K49" s="148"/>
    </row>
    <row r="50" spans="1:11" ht="30" thickBot="1" x14ac:dyDescent="0.3">
      <c r="A50" s="361"/>
      <c r="B50" s="376" t="s">
        <v>386</v>
      </c>
      <c r="C50" s="199"/>
      <c r="D50" s="280" t="s">
        <v>304</v>
      </c>
      <c r="E50" s="306" t="s">
        <v>296</v>
      </c>
      <c r="F50" s="297"/>
      <c r="G50" s="297"/>
      <c r="H50" s="412">
        <f>ROUND(SUM(H44:H48),0)</f>
        <v>0</v>
      </c>
      <c r="I50" s="199"/>
      <c r="J50" s="440"/>
      <c r="K50" s="148"/>
    </row>
    <row r="51" spans="1:11" ht="16.5" thickBot="1" x14ac:dyDescent="0.3">
      <c r="A51" s="361"/>
      <c r="B51" s="367"/>
      <c r="C51" s="199"/>
      <c r="D51" s="293"/>
      <c r="E51" s="318"/>
      <c r="F51" s="297"/>
      <c r="G51" s="297"/>
      <c r="H51" s="298"/>
      <c r="I51" s="199"/>
      <c r="J51" s="441"/>
      <c r="K51" s="148"/>
    </row>
    <row r="52" spans="1:11" ht="45.75" thickBot="1" x14ac:dyDescent="0.3">
      <c r="A52" s="361"/>
      <c r="B52" s="375" t="s">
        <v>387</v>
      </c>
      <c r="C52" s="199"/>
      <c r="D52" s="280" t="s">
        <v>305</v>
      </c>
      <c r="E52" s="299" t="s">
        <v>306</v>
      </c>
      <c r="F52" s="297"/>
      <c r="G52" s="297"/>
      <c r="H52" s="422" t="e">
        <f>ROUND(+H36-H40,2)</f>
        <v>#DIV/0!</v>
      </c>
      <c r="I52" s="199"/>
      <c r="J52" s="303"/>
      <c r="K52" s="148"/>
    </row>
    <row r="53" spans="1:11" ht="15" customHeight="1" thickBot="1" x14ac:dyDescent="0.3">
      <c r="A53" s="361"/>
      <c r="B53" s="370" t="s">
        <v>389</v>
      </c>
      <c r="C53" s="199"/>
      <c r="D53" s="199"/>
      <c r="E53" s="199"/>
      <c r="F53" s="199"/>
      <c r="G53" s="199"/>
      <c r="H53" s="199"/>
      <c r="I53" s="199"/>
      <c r="J53" s="319"/>
      <c r="K53" s="148"/>
    </row>
    <row r="98" spans="4:8" ht="15" hidden="1" x14ac:dyDescent="0.2">
      <c r="D98" s="200"/>
      <c r="E98" s="200"/>
      <c r="F98" s="200"/>
      <c r="G98" s="200"/>
      <c r="H98" s="200"/>
    </row>
    <row r="99" spans="4:8" ht="15" hidden="1" x14ac:dyDescent="0.2">
      <c r="D99" s="200"/>
      <c r="E99" s="200"/>
      <c r="F99" s="200"/>
      <c r="G99" s="200"/>
      <c r="H99" s="200"/>
    </row>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sheetData>
  <sheetProtection formatColumns="0"/>
  <mergeCells count="29">
    <mergeCell ref="J40:J41"/>
    <mergeCell ref="J19:J20"/>
    <mergeCell ref="J21:J22"/>
    <mergeCell ref="J23:J24"/>
    <mergeCell ref="J25:J26"/>
    <mergeCell ref="J34:J35"/>
    <mergeCell ref="D1:H1"/>
    <mergeCell ref="J50:J51"/>
    <mergeCell ref="J7:J8"/>
    <mergeCell ref="J4:J6"/>
    <mergeCell ref="J44:J45"/>
    <mergeCell ref="J46:J47"/>
    <mergeCell ref="J48:J49"/>
    <mergeCell ref="J29:J30"/>
    <mergeCell ref="J31:J32"/>
    <mergeCell ref="J36:J37"/>
    <mergeCell ref="J27:J28"/>
    <mergeCell ref="J9:J10"/>
    <mergeCell ref="J11:J12"/>
    <mergeCell ref="J13:J14"/>
    <mergeCell ref="J15:J16"/>
    <mergeCell ref="J17:J18"/>
    <mergeCell ref="B7:B8"/>
    <mergeCell ref="D2:H2"/>
    <mergeCell ref="D6:H6"/>
    <mergeCell ref="D3:H3"/>
    <mergeCell ref="D4:H4"/>
    <mergeCell ref="D5:H5"/>
    <mergeCell ref="H7:H8"/>
  </mergeCells>
  <hyperlinks>
    <hyperlink ref="B9" location="Instructions!C5" display="Instructions!C5" xr:uid="{FC6A3E09-6D87-4720-81D2-60EA55B5CD0B}"/>
    <hyperlink ref="B11" location="Instructions!C6" display="(2) Instructions" xr:uid="{D76BAB6B-62DE-4E2D-B435-36C306584BA7}"/>
    <hyperlink ref="B13" location="Instructions!C7" display="Instructions!C7" xr:uid="{EA53AED0-C338-4D6F-934C-66A76DDAB5A2}"/>
    <hyperlink ref="B15" location="Instructions!C8" display="Instructions!C8" xr:uid="{A7930D5A-1FB2-41DB-800B-A19478000DF5}"/>
    <hyperlink ref="B17" location="Instructions!C9" display="Instructions!C9" xr:uid="{3351551F-F3F0-4E7E-8435-8D68EB43D323}"/>
    <hyperlink ref="B19" location="Instructions!C10" display="Instructions!C10" xr:uid="{8C182F77-6924-4F4F-99F0-D4AFDA9C54D9}"/>
    <hyperlink ref="B21" location="Instructions!C11" display="Instructions!C11" xr:uid="{AB83885E-D118-4909-8F8C-5B43D7834603}"/>
    <hyperlink ref="B23" location="Instructions!C12" display="(8) Instructions" xr:uid="{A08E52DD-A470-4E20-8BDE-1912137971E0}"/>
    <hyperlink ref="B25" location="Instructions!C13" display="Instructions!C13" xr:uid="{B005ED2C-6C26-4F4B-B071-957F222BD0FB}"/>
    <hyperlink ref="B27" location="Instructions!C14" display="Instructions!C14" xr:uid="{AE916A70-0EC8-4A74-8572-7C8B273877A7}"/>
    <hyperlink ref="B29" location="Instructions!C15" display="Instructions!C15" xr:uid="{770B15D0-4431-4B74-8504-6B9A40DAD620}"/>
    <hyperlink ref="B31" location="Instructions!C16" display="Instructions!C16" xr:uid="{8CB14029-2586-4BFD-B017-34CECC63AF14}"/>
    <hyperlink ref="B34" location="Instructions!C18" display="Instructions!C18" xr:uid="{142D05AA-F47A-4AA8-ACEC-CCE453528002}"/>
    <hyperlink ref="B36" location="Instructions!C19" display="Instructions!C19" xr:uid="{CB2A2F10-A7B7-4462-8756-3AACD128ED4E}"/>
    <hyperlink ref="B38" location="Instructions!C20" display="Instructions!C20" xr:uid="{45D976C3-4F9E-480B-85C4-1AD51F2345B8}"/>
    <hyperlink ref="B40" location="Instructions!C22" display="(16) Instructions" xr:uid="{DCF928FD-805F-4B19-8A53-E1DB34E075D5}"/>
    <hyperlink ref="B42" location="Instructions!C23" display="Instructions!C23" xr:uid="{453F3763-3331-47D7-BB68-15FBA946B178}"/>
    <hyperlink ref="B44" location="Instructions!C25" display="Instructions!C25" xr:uid="{4FC9AA81-C9F2-4DF3-9FC4-548BCD77AE83}"/>
    <hyperlink ref="B46" location="Instructions!C26" display="(19) Instructions" xr:uid="{8A5A24F6-A718-4C90-8940-60452E51B9FC}"/>
    <hyperlink ref="B48" location="Instructions!C27" display="(20) Instructions" xr:uid="{5FF84F1E-9647-460F-9098-1DBE64C23E1C}"/>
    <hyperlink ref="B50" location="Instructions!C28" display="(21) Instructions" xr:uid="{DAA2E07D-6B16-48D4-B4D2-F8411F5609CB}"/>
    <hyperlink ref="B52" location="Instructions!C29" display="Instructions!C29" xr:uid="{9C2455B1-4AD0-4AF8-8E86-69807FC72562}"/>
  </hyperlinks>
  <pageMargins left="0.25" right="0" top="0.25" bottom="0.25" header="0.3" footer="0.3"/>
  <pageSetup scale="64" orientation="portrait" cellComments="asDisplayed" r:id="rId1"/>
  <headerFooter alignWithMargins="0"/>
  <rowBreaks count="2" manualBreakCount="2">
    <brk id="52" min="3" max="7" man="1"/>
    <brk id="87" min="3" max="7"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E86DE-58FC-424A-B7E7-09F8E039672C}">
  <sheetPr>
    <pageSetUpPr fitToPage="1"/>
  </sheetPr>
  <dimension ref="A1:XFC150"/>
  <sheetViews>
    <sheetView showGridLines="0" zoomScaleNormal="100" workbookViewId="0">
      <selection activeCell="E8" sqref="E8"/>
    </sheetView>
  </sheetViews>
  <sheetFormatPr defaultColWidth="0" defaultRowHeight="12.75" zeroHeight="1" x14ac:dyDescent="0.2"/>
  <cols>
    <col min="1" max="1" width="1.7109375" style="356" customWidth="1"/>
    <col min="2" max="2" width="15" style="149" customWidth="1"/>
    <col min="3" max="3" width="1.7109375" style="149" customWidth="1"/>
    <col min="4" max="4" width="20.28515625" style="149" customWidth="1"/>
    <col min="5" max="5" width="91.7109375" style="207" customWidth="1"/>
    <col min="6" max="6" width="21" style="149" customWidth="1"/>
    <col min="7" max="7" width="1.7109375" style="149" customWidth="1"/>
    <col min="8" max="8" width="20.140625" style="149" customWidth="1"/>
    <col min="9" max="9" width="1.7109375" style="149" customWidth="1"/>
    <col min="10" max="10" width="29.140625" style="149" customWidth="1"/>
    <col min="11" max="11" width="6.42578125" style="149" hidden="1" customWidth="1"/>
    <col min="12" max="12" width="7.5703125" style="149" hidden="1" customWidth="1"/>
    <col min="13" max="20" width="4.42578125" style="149" hidden="1" customWidth="1"/>
    <col min="21" max="21" width="5.5703125" style="149" hidden="1" customWidth="1"/>
    <col min="22" max="23" width="4.42578125" style="149" hidden="1" customWidth="1"/>
    <col min="24" max="16383" width="8.7109375" style="149" hidden="1"/>
    <col min="16384" max="16384" width="5.7109375" style="149" hidden="1" customWidth="1"/>
  </cols>
  <sheetData>
    <row r="1" spans="1:13" ht="11.45" customHeight="1" x14ac:dyDescent="0.25">
      <c r="B1" s="360">
        <v>42837</v>
      </c>
      <c r="C1" s="199"/>
      <c r="D1" s="445"/>
      <c r="E1" s="445"/>
      <c r="F1" s="445"/>
      <c r="G1" s="445"/>
      <c r="H1" s="445"/>
      <c r="I1" s="199"/>
      <c r="J1" s="275"/>
    </row>
    <row r="2" spans="1:13" ht="23.25" x14ac:dyDescent="0.35">
      <c r="B2" s="359"/>
      <c r="C2" s="199"/>
      <c r="D2" s="446" t="s">
        <v>255</v>
      </c>
      <c r="E2" s="446"/>
      <c r="F2" s="446"/>
      <c r="G2" s="446"/>
      <c r="H2" s="446"/>
      <c r="I2" s="199"/>
      <c r="J2" s="168" t="s">
        <v>256</v>
      </c>
    </row>
    <row r="3" spans="1:13" ht="18" x14ac:dyDescent="0.25">
      <c r="B3" s="359"/>
      <c r="C3" s="199"/>
      <c r="D3" s="447" t="s">
        <v>257</v>
      </c>
      <c r="E3" s="447"/>
      <c r="F3" s="447"/>
      <c r="G3" s="447"/>
      <c r="H3" s="447"/>
      <c r="I3" s="199"/>
      <c r="J3" s="168" t="s">
        <v>258</v>
      </c>
      <c r="K3" s="147"/>
      <c r="L3" s="148"/>
      <c r="M3" s="148"/>
    </row>
    <row r="4" spans="1:13" ht="18" x14ac:dyDescent="0.25">
      <c r="B4" s="359"/>
      <c r="C4" s="199"/>
      <c r="D4" s="448" t="s">
        <v>357</v>
      </c>
      <c r="E4" s="448"/>
      <c r="F4" s="448"/>
      <c r="G4" s="448"/>
      <c r="H4" s="448"/>
      <c r="I4" s="199"/>
      <c r="J4" s="449" t="s">
        <v>259</v>
      </c>
      <c r="K4" s="147"/>
      <c r="L4" s="148"/>
      <c r="M4" s="148"/>
    </row>
    <row r="5" spans="1:13" ht="27" customHeight="1" x14ac:dyDescent="0.3">
      <c r="B5" s="359"/>
      <c r="C5" s="199"/>
      <c r="D5" s="453" t="s">
        <v>358</v>
      </c>
      <c r="E5" s="453"/>
      <c r="F5" s="453"/>
      <c r="G5" s="453"/>
      <c r="H5" s="453"/>
      <c r="I5" s="199"/>
      <c r="J5" s="449"/>
      <c r="K5" s="147"/>
      <c r="L5" s="148"/>
      <c r="M5" s="148"/>
    </row>
    <row r="6" spans="1:13" ht="21" customHeight="1" x14ac:dyDescent="0.3">
      <c r="B6" s="359"/>
      <c r="C6" s="199"/>
      <c r="D6" s="452" t="s">
        <v>359</v>
      </c>
      <c r="E6" s="452"/>
      <c r="F6" s="452"/>
      <c r="G6" s="452"/>
      <c r="H6" s="452"/>
      <c r="I6" s="199"/>
      <c r="J6" s="450"/>
      <c r="K6" s="147"/>
      <c r="L6" s="148"/>
      <c r="M6" s="148"/>
    </row>
    <row r="7" spans="1:13" ht="19.5" customHeight="1" x14ac:dyDescent="0.25">
      <c r="B7" s="442" t="s">
        <v>360</v>
      </c>
      <c r="C7" s="199"/>
      <c r="D7" s="276"/>
      <c r="E7" s="167"/>
      <c r="F7" s="148"/>
      <c r="G7" s="148"/>
      <c r="H7" s="444" t="s">
        <v>262</v>
      </c>
      <c r="I7" s="199"/>
      <c r="J7" s="440"/>
    </row>
    <row r="8" spans="1:13" ht="42.6" customHeight="1" thickBot="1" x14ac:dyDescent="0.3">
      <c r="B8" s="443"/>
      <c r="C8" s="199"/>
      <c r="D8" s="277" t="s">
        <v>263</v>
      </c>
      <c r="E8" s="278"/>
      <c r="F8" s="279" t="s">
        <v>264</v>
      </c>
      <c r="G8" s="148"/>
      <c r="H8" s="444"/>
      <c r="I8" s="199"/>
      <c r="J8" s="441"/>
      <c r="K8" s="148"/>
    </row>
    <row r="9" spans="1:13" ht="32.25" customHeight="1" x14ac:dyDescent="0.25">
      <c r="A9" s="361"/>
      <c r="B9" s="371" t="s">
        <v>361</v>
      </c>
      <c r="C9" s="199"/>
      <c r="D9" s="362" t="s">
        <v>265</v>
      </c>
      <c r="E9" s="363" t="s">
        <v>362</v>
      </c>
      <c r="F9" s="282"/>
      <c r="G9" s="283"/>
      <c r="H9" s="320">
        <f>ROUND(+F9,0)</f>
        <v>0</v>
      </c>
      <c r="I9" s="199"/>
      <c r="J9" s="440"/>
      <c r="K9" s="148"/>
    </row>
    <row r="10" spans="1:13" ht="3" customHeight="1" x14ac:dyDescent="0.25">
      <c r="A10" s="361"/>
      <c r="B10" s="364"/>
      <c r="C10" s="199"/>
      <c r="D10" s="280"/>
      <c r="E10" s="281"/>
      <c r="F10" s="281"/>
      <c r="G10" s="281"/>
      <c r="H10" s="281"/>
      <c r="I10" s="199"/>
      <c r="J10" s="441"/>
      <c r="K10" s="148"/>
    </row>
    <row r="11" spans="1:13" ht="23.45" customHeight="1" x14ac:dyDescent="0.25">
      <c r="A11" s="361"/>
      <c r="B11" s="372" t="s">
        <v>363</v>
      </c>
      <c r="C11" s="199"/>
      <c r="D11" s="280" t="s">
        <v>5</v>
      </c>
      <c r="E11" s="365" t="s">
        <v>364</v>
      </c>
      <c r="F11" s="285"/>
      <c r="G11" s="283"/>
      <c r="H11" s="373">
        <f>ROUND(+H9*0.0082,0)</f>
        <v>0</v>
      </c>
      <c r="I11" s="199"/>
      <c r="J11" s="440"/>
      <c r="K11" s="148"/>
    </row>
    <row r="12" spans="1:13" ht="3" customHeight="1" x14ac:dyDescent="0.25">
      <c r="A12" s="361"/>
      <c r="B12" s="366"/>
      <c r="C12" s="199"/>
      <c r="D12" s="280"/>
      <c r="E12" s="284"/>
      <c r="F12" s="285"/>
      <c r="G12" s="285"/>
      <c r="H12" s="285"/>
      <c r="I12" s="199"/>
      <c r="J12" s="441"/>
      <c r="K12" s="148"/>
    </row>
    <row r="13" spans="1:13" ht="33.75" customHeight="1" x14ac:dyDescent="0.25">
      <c r="A13" s="361"/>
      <c r="B13" s="374" t="s">
        <v>365</v>
      </c>
      <c r="C13" s="199"/>
      <c r="D13" s="362" t="s">
        <v>268</v>
      </c>
      <c r="E13" s="365" t="s">
        <v>366</v>
      </c>
      <c r="F13" s="286"/>
      <c r="G13" s="283"/>
      <c r="H13" s="321">
        <f>ROUND(+F13,0)</f>
        <v>0</v>
      </c>
      <c r="I13" s="199"/>
      <c r="J13" s="440"/>
      <c r="K13" s="147"/>
    </row>
    <row r="14" spans="1:13" ht="3" customHeight="1" thickBot="1" x14ac:dyDescent="0.3">
      <c r="A14" s="361"/>
      <c r="B14" s="367"/>
      <c r="C14" s="199"/>
      <c r="D14" s="280"/>
      <c r="E14" s="284"/>
      <c r="F14" s="284"/>
      <c r="G14" s="284"/>
      <c r="H14" s="284"/>
      <c r="I14" s="199"/>
      <c r="J14" s="441"/>
      <c r="K14" s="147"/>
    </row>
    <row r="15" spans="1:13" ht="30" thickBot="1" x14ac:dyDescent="0.3">
      <c r="A15" s="361"/>
      <c r="B15" s="371" t="s">
        <v>367</v>
      </c>
      <c r="C15" s="199"/>
      <c r="D15" s="362" t="s">
        <v>270</v>
      </c>
      <c r="E15" s="363" t="s">
        <v>93</v>
      </c>
      <c r="F15" s="283"/>
      <c r="G15" s="283"/>
      <c r="H15" s="322">
        <f>ROUND(+H9+H11+H13,0)</f>
        <v>0</v>
      </c>
      <c r="I15" s="199"/>
      <c r="J15" s="440"/>
      <c r="K15" s="147"/>
    </row>
    <row r="16" spans="1:13" ht="21" customHeight="1" x14ac:dyDescent="0.25">
      <c r="A16" s="361"/>
      <c r="B16" s="367"/>
      <c r="C16" s="199"/>
      <c r="D16" s="287" t="s">
        <v>7</v>
      </c>
      <c r="E16" s="288" t="s">
        <v>271</v>
      </c>
      <c r="F16" s="283"/>
      <c r="G16" s="283"/>
      <c r="H16" s="283" t="s">
        <v>7</v>
      </c>
      <c r="I16" s="199"/>
      <c r="J16" s="441"/>
      <c r="K16" s="147"/>
    </row>
    <row r="17" spans="1:22" ht="34.5" customHeight="1" x14ac:dyDescent="0.25">
      <c r="A17" s="361"/>
      <c r="B17" s="371" t="s">
        <v>368</v>
      </c>
      <c r="C17" s="199"/>
      <c r="D17" s="280" t="s">
        <v>272</v>
      </c>
      <c r="E17" s="289" t="s">
        <v>273</v>
      </c>
      <c r="F17" s="282"/>
      <c r="G17" s="283"/>
      <c r="H17" s="323">
        <f>ROUND(+F17,3)/1000</f>
        <v>0</v>
      </c>
      <c r="I17" s="199"/>
      <c r="J17" s="440"/>
      <c r="K17" s="148"/>
    </row>
    <row r="18" spans="1:22" ht="3" customHeight="1" x14ac:dyDescent="0.25">
      <c r="A18" s="361"/>
      <c r="B18" s="367"/>
      <c r="C18" s="199"/>
      <c r="D18" s="280"/>
      <c r="E18" s="289"/>
      <c r="F18" s="289"/>
      <c r="G18" s="289"/>
      <c r="H18" s="289"/>
      <c r="I18" s="199"/>
      <c r="J18" s="441"/>
      <c r="K18" s="148"/>
    </row>
    <row r="19" spans="1:22" ht="45.75" customHeight="1" x14ac:dyDescent="0.25">
      <c r="A19" s="361"/>
      <c r="B19" s="371" t="s">
        <v>369</v>
      </c>
      <c r="C19" s="199"/>
      <c r="D19" s="362" t="s">
        <v>274</v>
      </c>
      <c r="E19" s="281" t="s">
        <v>275</v>
      </c>
      <c r="F19" s="290"/>
      <c r="G19" s="283"/>
      <c r="H19" s="324">
        <f>ROUND(+F19,3)/1000</f>
        <v>0</v>
      </c>
      <c r="I19" s="199"/>
      <c r="J19" s="440"/>
      <c r="K19" s="148"/>
      <c r="U19" s="291"/>
    </row>
    <row r="20" spans="1:22" ht="3" customHeight="1" thickBot="1" x14ac:dyDescent="0.3">
      <c r="A20" s="361"/>
      <c r="B20" s="367"/>
      <c r="C20" s="199"/>
      <c r="D20" s="280"/>
      <c r="E20" s="281"/>
      <c r="F20" s="281"/>
      <c r="G20" s="281"/>
      <c r="H20" s="281"/>
      <c r="I20" s="199"/>
      <c r="J20" s="441"/>
      <c r="K20" s="148"/>
      <c r="U20" s="291"/>
    </row>
    <row r="21" spans="1:22" ht="41.25" customHeight="1" x14ac:dyDescent="0.25">
      <c r="A21" s="361"/>
      <c r="B21" s="371" t="s">
        <v>370</v>
      </c>
      <c r="C21" s="199"/>
      <c r="D21" s="280" t="s">
        <v>276</v>
      </c>
      <c r="E21" s="281" t="s">
        <v>277</v>
      </c>
      <c r="F21" s="283"/>
      <c r="G21" s="283"/>
      <c r="H21" s="325">
        <f>ROUND(+H17+H19,3)</f>
        <v>0</v>
      </c>
      <c r="I21" s="199"/>
      <c r="J21" s="440"/>
      <c r="K21" s="148"/>
      <c r="V21" s="292"/>
    </row>
    <row r="22" spans="1:22" ht="3" customHeight="1" x14ac:dyDescent="0.25">
      <c r="A22" s="361"/>
      <c r="B22" s="367"/>
      <c r="C22" s="199"/>
      <c r="D22" s="280"/>
      <c r="E22" s="281"/>
      <c r="F22" s="283"/>
      <c r="G22" s="283"/>
      <c r="H22" s="283"/>
      <c r="I22" s="199"/>
      <c r="J22" s="441"/>
      <c r="K22" s="148"/>
      <c r="V22" s="292"/>
    </row>
    <row r="23" spans="1:22" ht="30.75" customHeight="1" x14ac:dyDescent="0.25">
      <c r="A23" s="361"/>
      <c r="B23" s="372" t="s">
        <v>371</v>
      </c>
      <c r="C23" s="199"/>
      <c r="D23" s="368" t="s">
        <v>14</v>
      </c>
      <c r="E23" s="284" t="s">
        <v>278</v>
      </c>
      <c r="F23" s="290"/>
      <c r="G23" s="283"/>
      <c r="H23" s="323">
        <f>ROUND(+F23,3)/1000</f>
        <v>0</v>
      </c>
      <c r="I23" s="199"/>
      <c r="J23" s="440"/>
      <c r="K23" s="147"/>
    </row>
    <row r="24" spans="1:22" ht="4.9000000000000004" customHeight="1" x14ac:dyDescent="0.25">
      <c r="A24" s="361"/>
      <c r="B24" s="367"/>
      <c r="C24" s="199"/>
      <c r="D24" s="293"/>
      <c r="E24" s="284"/>
      <c r="F24" s="284"/>
      <c r="G24" s="284"/>
      <c r="H24" s="284"/>
      <c r="I24" s="199"/>
      <c r="J24" s="441"/>
      <c r="K24" s="147"/>
    </row>
    <row r="25" spans="1:22" ht="49.15" customHeight="1" x14ac:dyDescent="0.25">
      <c r="A25" s="361"/>
      <c r="B25" s="371" t="s">
        <v>372</v>
      </c>
      <c r="C25" s="199"/>
      <c r="D25" s="362" t="s">
        <v>279</v>
      </c>
      <c r="E25" s="284" t="s">
        <v>280</v>
      </c>
      <c r="F25" s="290"/>
      <c r="G25" s="283"/>
      <c r="H25" s="323">
        <f>ROUND(+F25,3)/1000</f>
        <v>0</v>
      </c>
      <c r="I25" s="199"/>
      <c r="J25" s="440"/>
      <c r="K25" s="148"/>
    </row>
    <row r="26" spans="1:22" ht="3" customHeight="1" thickBot="1" x14ac:dyDescent="0.3">
      <c r="A26" s="361"/>
      <c r="B26" s="367"/>
      <c r="C26" s="199"/>
      <c r="D26" s="280"/>
      <c r="E26" s="284"/>
      <c r="F26" s="284"/>
      <c r="G26" s="284"/>
      <c r="H26" s="294"/>
      <c r="I26" s="199"/>
      <c r="J26" s="441"/>
      <c r="K26" s="148"/>
    </row>
    <row r="27" spans="1:22" ht="32.450000000000003" customHeight="1" thickBot="1" x14ac:dyDescent="0.3">
      <c r="A27" s="361"/>
      <c r="B27" s="371" t="s">
        <v>373</v>
      </c>
      <c r="C27" s="199"/>
      <c r="D27" s="280" t="s">
        <v>281</v>
      </c>
      <c r="E27" s="284" t="s">
        <v>13</v>
      </c>
      <c r="F27" s="283"/>
      <c r="G27" s="283"/>
      <c r="H27" s="326">
        <f>ROUND(SUM(H21:H25),3)</f>
        <v>0</v>
      </c>
      <c r="I27" s="199"/>
      <c r="J27" s="440"/>
      <c r="K27" s="148"/>
    </row>
    <row r="28" spans="1:22" ht="13.5" customHeight="1" x14ac:dyDescent="0.25">
      <c r="A28" s="361"/>
      <c r="B28" s="367"/>
      <c r="C28" s="199"/>
      <c r="D28" s="287"/>
      <c r="E28" s="295"/>
      <c r="F28" s="296"/>
      <c r="G28" s="297"/>
      <c r="H28" s="298"/>
      <c r="I28" s="199"/>
      <c r="J28" s="441"/>
      <c r="K28" s="147"/>
    </row>
    <row r="29" spans="1:22" ht="29.25" x14ac:dyDescent="0.25">
      <c r="A29" s="361"/>
      <c r="B29" s="371" t="s">
        <v>374</v>
      </c>
      <c r="C29" s="199"/>
      <c r="D29" s="280" t="s">
        <v>282</v>
      </c>
      <c r="E29" s="299" t="s">
        <v>283</v>
      </c>
      <c r="F29" s="297"/>
      <c r="G29" s="300"/>
      <c r="H29" s="327" t="e">
        <f>ROUND(+H15/H27,2)</f>
        <v>#DIV/0!</v>
      </c>
      <c r="I29" s="199"/>
      <c r="J29" s="440"/>
      <c r="K29" s="147"/>
    </row>
    <row r="30" spans="1:22" ht="13.5" customHeight="1" x14ac:dyDescent="0.25">
      <c r="A30" s="361"/>
      <c r="B30" s="367"/>
      <c r="C30" s="199"/>
      <c r="D30" s="287"/>
      <c r="E30" s="295"/>
      <c r="F30" s="297"/>
      <c r="G30" s="297"/>
      <c r="H30" s="297"/>
      <c r="I30" s="199"/>
      <c r="J30" s="441"/>
      <c r="K30" s="147"/>
    </row>
    <row r="31" spans="1:22" ht="29.25" x14ac:dyDescent="0.25">
      <c r="A31" s="361"/>
      <c r="B31" s="371" t="s">
        <v>375</v>
      </c>
      <c r="C31" s="199"/>
      <c r="D31" s="280" t="s">
        <v>284</v>
      </c>
      <c r="E31" s="289" t="s">
        <v>285</v>
      </c>
      <c r="F31" s="297"/>
      <c r="G31" s="297"/>
      <c r="H31" s="320" t="e">
        <f>ROUND(+H29*H21,0)</f>
        <v>#DIV/0!</v>
      </c>
      <c r="I31" s="199"/>
      <c r="J31" s="440"/>
      <c r="K31" s="148"/>
    </row>
    <row r="32" spans="1:22" ht="8.25" customHeight="1" x14ac:dyDescent="0.25">
      <c r="A32" s="361"/>
      <c r="B32" s="367"/>
      <c r="C32" s="199"/>
      <c r="D32" s="280"/>
      <c r="E32" s="301"/>
      <c r="F32" s="297"/>
      <c r="G32" s="297"/>
      <c r="H32" s="297"/>
      <c r="I32" s="199"/>
      <c r="J32" s="441"/>
      <c r="K32" s="148"/>
    </row>
    <row r="33" spans="1:21" ht="20.25" customHeight="1" x14ac:dyDescent="0.25">
      <c r="A33" s="361"/>
      <c r="B33" s="367"/>
      <c r="C33" s="199"/>
      <c r="D33" s="287"/>
      <c r="E33" s="302" t="s">
        <v>286</v>
      </c>
      <c r="F33" s="297"/>
      <c r="G33" s="297"/>
      <c r="H33" s="298"/>
      <c r="I33" s="199"/>
      <c r="J33" s="303"/>
      <c r="K33" s="147"/>
    </row>
    <row r="34" spans="1:21" ht="36" customHeight="1" x14ac:dyDescent="0.25">
      <c r="A34" s="361"/>
      <c r="B34" s="371" t="s">
        <v>376</v>
      </c>
      <c r="C34" s="199"/>
      <c r="D34" s="280" t="s">
        <v>287</v>
      </c>
      <c r="E34" s="304" t="s">
        <v>377</v>
      </c>
      <c r="F34" s="305"/>
      <c r="G34" s="297"/>
      <c r="H34" s="328">
        <f>ROUND(+F34,2)</f>
        <v>0</v>
      </c>
      <c r="I34" s="199"/>
      <c r="J34" s="440"/>
      <c r="K34" s="148"/>
    </row>
    <row r="35" spans="1:21" ht="3" customHeight="1" thickBot="1" x14ac:dyDescent="0.3">
      <c r="A35" s="361"/>
      <c r="B35" s="367"/>
      <c r="C35" s="199"/>
      <c r="D35" s="280"/>
      <c r="E35" s="304"/>
      <c r="F35" s="304"/>
      <c r="G35" s="304"/>
      <c r="H35" s="304"/>
      <c r="I35" s="199"/>
      <c r="J35" s="441"/>
      <c r="K35" s="148"/>
    </row>
    <row r="36" spans="1:21" ht="30" thickBot="1" x14ac:dyDescent="0.3">
      <c r="A36" s="361"/>
      <c r="B36" s="371" t="s">
        <v>378</v>
      </c>
      <c r="C36" s="199"/>
      <c r="D36" s="280" t="s">
        <v>289</v>
      </c>
      <c r="E36" s="306" t="s">
        <v>290</v>
      </c>
      <c r="F36" s="307"/>
      <c r="G36" s="297"/>
      <c r="H36" s="329" t="e">
        <f>ROUND(+H29+H34,2)</f>
        <v>#DIV/0!</v>
      </c>
      <c r="I36" s="199"/>
      <c r="J36" s="440"/>
      <c r="K36" s="148"/>
    </row>
    <row r="37" spans="1:21" ht="11.25" customHeight="1" thickBot="1" x14ac:dyDescent="0.3">
      <c r="A37" s="361"/>
      <c r="B37" s="367"/>
      <c r="C37" s="199"/>
      <c r="D37" s="293"/>
      <c r="E37" s="308"/>
      <c r="F37" s="307"/>
      <c r="G37" s="297"/>
      <c r="H37" s="298"/>
      <c r="I37" s="199"/>
      <c r="J37" s="441"/>
      <c r="K37" s="148"/>
    </row>
    <row r="38" spans="1:21" ht="35.25" customHeight="1" thickBot="1" x14ac:dyDescent="0.3">
      <c r="A38" s="361"/>
      <c r="B38" s="371" t="s">
        <v>379</v>
      </c>
      <c r="C38" s="199"/>
      <c r="D38" s="280" t="s">
        <v>291</v>
      </c>
      <c r="E38" s="306" t="s">
        <v>292</v>
      </c>
      <c r="F38" s="307"/>
      <c r="G38" s="297"/>
      <c r="H38" s="330" t="e">
        <f>ROUND(+H21*H36,0)</f>
        <v>#DIV/0!</v>
      </c>
      <c r="I38" s="199"/>
      <c r="J38" s="303"/>
      <c r="K38" s="148"/>
    </row>
    <row r="39" spans="1:21" s="292" customFormat="1" ht="18.75" customHeight="1" thickBot="1" x14ac:dyDescent="0.3">
      <c r="A39" s="369"/>
      <c r="B39" s="367"/>
      <c r="C39" s="199"/>
      <c r="D39" s="293"/>
      <c r="E39" s="309" t="s">
        <v>293</v>
      </c>
      <c r="F39" s="310"/>
      <c r="G39" s="311"/>
      <c r="H39" s="312"/>
      <c r="I39" s="313"/>
      <c r="J39" s="303"/>
      <c r="K39" s="314"/>
    </row>
    <row r="40" spans="1:21" ht="63" customHeight="1" thickBot="1" x14ac:dyDescent="0.3">
      <c r="A40" s="361"/>
      <c r="B40" s="372" t="s">
        <v>380</v>
      </c>
      <c r="C40" s="199"/>
      <c r="D40" s="280" t="s">
        <v>294</v>
      </c>
      <c r="E40" s="299" t="s">
        <v>414</v>
      </c>
      <c r="F40" s="305"/>
      <c r="G40" s="297"/>
      <c r="H40" s="329">
        <f>ROUND(+F40,2)</f>
        <v>0</v>
      </c>
      <c r="I40" s="199"/>
      <c r="J40" s="440"/>
      <c r="K40" s="148"/>
      <c r="L40" s="315"/>
    </row>
    <row r="41" spans="1:21" ht="13.5" customHeight="1" thickBot="1" x14ac:dyDescent="0.3">
      <c r="A41" s="361"/>
      <c r="B41" s="367"/>
      <c r="C41" s="199"/>
      <c r="D41" s="293"/>
      <c r="E41" s="308"/>
      <c r="F41" s="307"/>
      <c r="G41" s="297"/>
      <c r="H41" s="298"/>
      <c r="I41" s="199"/>
      <c r="J41" s="441"/>
      <c r="K41" s="148"/>
    </row>
    <row r="42" spans="1:21" ht="30" thickBot="1" x14ac:dyDescent="0.3">
      <c r="A42" s="361"/>
      <c r="B42" s="371" t="s">
        <v>381</v>
      </c>
      <c r="C42" s="199"/>
      <c r="D42" s="280" t="s">
        <v>295</v>
      </c>
      <c r="E42" s="306" t="s">
        <v>296</v>
      </c>
      <c r="F42" s="297"/>
      <c r="G42" s="297"/>
      <c r="H42" s="331">
        <f>ROUND(+H40*H21,0)</f>
        <v>0</v>
      </c>
      <c r="I42" s="199"/>
      <c r="J42" s="303"/>
      <c r="K42" s="148"/>
      <c r="U42" s="292"/>
    </row>
    <row r="43" spans="1:21" ht="21.75" customHeight="1" x14ac:dyDescent="0.25">
      <c r="A43" s="361"/>
      <c r="B43" s="367"/>
      <c r="C43" s="199"/>
      <c r="D43" s="293"/>
      <c r="E43" s="309" t="s">
        <v>297</v>
      </c>
      <c r="F43" s="316"/>
      <c r="G43" s="297"/>
      <c r="H43" s="298"/>
      <c r="I43" s="199"/>
      <c r="J43" s="303"/>
      <c r="K43" s="148"/>
    </row>
    <row r="44" spans="1:21" ht="29.25" x14ac:dyDescent="0.25">
      <c r="A44" s="361"/>
      <c r="B44" s="371" t="s">
        <v>382</v>
      </c>
      <c r="C44" s="199"/>
      <c r="D44" s="280" t="s">
        <v>383</v>
      </c>
      <c r="E44" s="306" t="s">
        <v>299</v>
      </c>
      <c r="F44" s="297"/>
      <c r="G44" s="297"/>
      <c r="H44" s="320">
        <f>ROUND(+H42-H46-H48,0)</f>
        <v>0</v>
      </c>
      <c r="I44" s="199"/>
      <c r="J44" s="440"/>
      <c r="K44" s="148"/>
    </row>
    <row r="45" spans="1:21" ht="3" customHeight="1" x14ac:dyDescent="0.25">
      <c r="A45" s="361"/>
      <c r="B45" s="367"/>
      <c r="C45" s="199"/>
      <c r="D45" s="280"/>
      <c r="E45" s="306"/>
      <c r="F45" s="297"/>
      <c r="G45" s="297"/>
      <c r="H45" s="297"/>
      <c r="I45" s="199"/>
      <c r="J45" s="441"/>
      <c r="K45" s="148"/>
    </row>
    <row r="46" spans="1:21" ht="20.45" customHeight="1" x14ac:dyDescent="0.25">
      <c r="A46" s="361"/>
      <c r="B46" s="372" t="s">
        <v>384</v>
      </c>
      <c r="C46" s="199"/>
      <c r="D46" s="293" t="s">
        <v>300</v>
      </c>
      <c r="E46" s="306" t="s">
        <v>301</v>
      </c>
      <c r="F46" s="297"/>
      <c r="G46" s="297"/>
      <c r="H46" s="320">
        <f>ROUND(-(H40*H23),0)</f>
        <v>0</v>
      </c>
      <c r="I46" s="199"/>
      <c r="J46" s="440"/>
      <c r="K46" s="148"/>
    </row>
    <row r="47" spans="1:21" ht="3" customHeight="1" x14ac:dyDescent="0.25">
      <c r="A47" s="361"/>
      <c r="B47" s="367"/>
      <c r="C47" s="199"/>
      <c r="D47" s="293"/>
      <c r="E47" s="306"/>
      <c r="F47" s="297"/>
      <c r="G47" s="297"/>
      <c r="H47" s="297"/>
      <c r="I47" s="199"/>
      <c r="J47" s="441"/>
      <c r="K47" s="148"/>
    </row>
    <row r="48" spans="1:21" ht="30" x14ac:dyDescent="0.25">
      <c r="A48" s="361"/>
      <c r="B48" s="372" t="s">
        <v>385</v>
      </c>
      <c r="C48" s="199"/>
      <c r="D48" s="280" t="s">
        <v>302</v>
      </c>
      <c r="E48" s="306" t="s">
        <v>303</v>
      </c>
      <c r="F48" s="297"/>
      <c r="G48" s="297"/>
      <c r="H48" s="320">
        <f>ROUND(-(H40*H25),0)</f>
        <v>0</v>
      </c>
      <c r="I48" s="199"/>
      <c r="J48" s="440"/>
      <c r="K48" s="148"/>
    </row>
    <row r="49" spans="1:11" ht="3" customHeight="1" thickBot="1" x14ac:dyDescent="0.3">
      <c r="A49" s="361"/>
      <c r="B49" s="367"/>
      <c r="C49" s="199"/>
      <c r="D49" s="280"/>
      <c r="E49" s="306"/>
      <c r="F49" s="297"/>
      <c r="G49" s="297"/>
      <c r="H49" s="317"/>
      <c r="I49" s="199"/>
      <c r="J49" s="441"/>
      <c r="K49" s="148"/>
    </row>
    <row r="50" spans="1:11" ht="30" thickBot="1" x14ac:dyDescent="0.3">
      <c r="A50" s="361"/>
      <c r="B50" s="372" t="s">
        <v>386</v>
      </c>
      <c r="C50" s="199"/>
      <c r="D50" s="280" t="s">
        <v>304</v>
      </c>
      <c r="E50" s="306" t="s">
        <v>296</v>
      </c>
      <c r="F50" s="297"/>
      <c r="G50" s="297"/>
      <c r="H50" s="322">
        <f>ROUND(SUM(H44:H48),0)</f>
        <v>0</v>
      </c>
      <c r="I50" s="199"/>
      <c r="J50" s="440"/>
      <c r="K50" s="148"/>
    </row>
    <row r="51" spans="1:11" ht="16.5" thickBot="1" x14ac:dyDescent="0.3">
      <c r="A51" s="361"/>
      <c r="B51" s="367"/>
      <c r="C51" s="199"/>
      <c r="D51" s="293"/>
      <c r="E51" s="318"/>
      <c r="F51" s="297"/>
      <c r="G51" s="297"/>
      <c r="H51" s="298"/>
      <c r="I51" s="199"/>
      <c r="J51" s="441"/>
      <c r="K51" s="148"/>
    </row>
    <row r="52" spans="1:11" ht="45.75" thickBot="1" x14ac:dyDescent="0.3">
      <c r="A52" s="361"/>
      <c r="B52" s="371" t="s">
        <v>387</v>
      </c>
      <c r="C52" s="199"/>
      <c r="D52" s="280" t="s">
        <v>305</v>
      </c>
      <c r="E52" s="299" t="s">
        <v>306</v>
      </c>
      <c r="F52" s="297"/>
      <c r="G52" s="297"/>
      <c r="H52" s="332" t="e">
        <f>ROUND(+H36-H40,2)</f>
        <v>#DIV/0!</v>
      </c>
      <c r="I52" s="199"/>
      <c r="J52" s="303"/>
      <c r="K52" s="148"/>
    </row>
    <row r="53" spans="1:11" ht="15" customHeight="1" thickBot="1" x14ac:dyDescent="0.3">
      <c r="A53" s="361"/>
      <c r="B53" s="370" t="s">
        <v>388</v>
      </c>
      <c r="C53" s="199"/>
      <c r="D53" s="199"/>
      <c r="E53" s="199"/>
      <c r="F53" s="199"/>
      <c r="G53" s="199"/>
      <c r="H53" s="199"/>
      <c r="I53" s="199"/>
      <c r="J53" s="319"/>
      <c r="K53" s="148"/>
    </row>
    <row r="98" spans="4:8" ht="15" hidden="1" x14ac:dyDescent="0.2">
      <c r="D98" s="200"/>
      <c r="E98" s="200"/>
      <c r="F98" s="200"/>
      <c r="G98" s="200"/>
      <c r="H98" s="200"/>
    </row>
    <row r="99" spans="4:8" ht="15" hidden="1" x14ac:dyDescent="0.2">
      <c r="D99" s="200"/>
      <c r="E99" s="200"/>
      <c r="F99" s="200"/>
      <c r="G99" s="200"/>
      <c r="H99" s="200"/>
    </row>
    <row r="100" spans="4:8" ht="15" hidden="1" x14ac:dyDescent="0.2">
      <c r="D100" s="200"/>
      <c r="E100" s="200"/>
      <c r="F100" s="200"/>
      <c r="G100" s="200"/>
      <c r="H100" s="200"/>
    </row>
    <row r="101" spans="4:8" ht="15" hidden="1" x14ac:dyDescent="0.2">
      <c r="D101" s="200"/>
      <c r="E101" s="200"/>
      <c r="F101" s="200"/>
      <c r="G101" s="200"/>
      <c r="H101" s="200"/>
    </row>
    <row r="102" spans="4:8" ht="15" hidden="1" x14ac:dyDescent="0.2">
      <c r="D102" s="200"/>
      <c r="E102" s="200"/>
      <c r="F102" s="200"/>
      <c r="G102" s="200"/>
      <c r="H102" s="200"/>
    </row>
    <row r="103" spans="4:8" ht="15" hidden="1" x14ac:dyDescent="0.2">
      <c r="D103" s="200"/>
      <c r="E103" s="200"/>
      <c r="F103" s="200"/>
      <c r="G103" s="200"/>
      <c r="H103" s="200"/>
    </row>
    <row r="104" spans="4:8" ht="15" hidden="1" x14ac:dyDescent="0.2">
      <c r="D104" s="200"/>
      <c r="E104" s="200"/>
      <c r="F104" s="200"/>
      <c r="G104" s="200"/>
      <c r="H104" s="200"/>
    </row>
    <row r="105" spans="4:8" ht="15" hidden="1" x14ac:dyDescent="0.2">
      <c r="D105" s="200"/>
      <c r="E105" s="200"/>
      <c r="F105" s="200"/>
      <c r="G105" s="200"/>
      <c r="H105" s="200"/>
    </row>
    <row r="106" spans="4:8" ht="15" hidden="1" x14ac:dyDescent="0.2">
      <c r="D106" s="200"/>
      <c r="E106" s="200"/>
      <c r="F106" s="200"/>
      <c r="G106" s="200"/>
      <c r="H106" s="200"/>
    </row>
    <row r="107" spans="4:8" ht="15" hidden="1" x14ac:dyDescent="0.2">
      <c r="D107" s="200"/>
      <c r="E107" s="200"/>
      <c r="F107" s="200"/>
      <c r="G107" s="200"/>
      <c r="H107" s="200"/>
    </row>
    <row r="108" spans="4:8" ht="15" hidden="1" x14ac:dyDescent="0.2">
      <c r="D108" s="200"/>
      <c r="E108" s="200"/>
      <c r="F108" s="200"/>
      <c r="G108" s="200"/>
      <c r="H108" s="200"/>
    </row>
    <row r="109" spans="4:8" ht="15" hidden="1" x14ac:dyDescent="0.2">
      <c r="D109" s="200"/>
      <c r="E109" s="200"/>
      <c r="F109" s="200"/>
      <c r="G109" s="200"/>
      <c r="H109" s="200"/>
    </row>
    <row r="110" spans="4:8" ht="15" hidden="1" x14ac:dyDescent="0.2">
      <c r="D110" s="200"/>
      <c r="E110" s="200"/>
      <c r="F110" s="200"/>
      <c r="G110" s="200"/>
      <c r="H110" s="200"/>
    </row>
    <row r="111" spans="4:8" ht="15" hidden="1" x14ac:dyDescent="0.2">
      <c r="D111" s="200"/>
      <c r="E111" s="200"/>
      <c r="F111" s="200"/>
      <c r="G111" s="200"/>
      <c r="H111" s="200"/>
    </row>
    <row r="112" spans="4:8" ht="15" hidden="1" x14ac:dyDescent="0.2">
      <c r="D112" s="200"/>
      <c r="E112" s="200"/>
      <c r="F112" s="200"/>
      <c r="G112" s="200"/>
      <c r="H112" s="200"/>
    </row>
    <row r="113" spans="4:8" ht="15" hidden="1" x14ac:dyDescent="0.2">
      <c r="D113" s="200"/>
      <c r="E113" s="200"/>
      <c r="F113" s="200"/>
      <c r="G113" s="200"/>
      <c r="H113" s="200"/>
    </row>
    <row r="114" spans="4:8" ht="15" hidden="1" x14ac:dyDescent="0.2">
      <c r="D114" s="200"/>
      <c r="E114" s="200"/>
      <c r="F114" s="200"/>
      <c r="G114" s="200"/>
      <c r="H114" s="200"/>
    </row>
    <row r="115" spans="4:8" ht="15" hidden="1" x14ac:dyDescent="0.2">
      <c r="D115" s="200"/>
      <c r="E115" s="200"/>
      <c r="F115" s="200"/>
      <c r="G115" s="200"/>
      <c r="H115" s="200"/>
    </row>
    <row r="116" spans="4:8" ht="15" hidden="1" x14ac:dyDescent="0.2">
      <c r="D116" s="200"/>
      <c r="E116" s="200"/>
      <c r="F116" s="200"/>
      <c r="G116" s="200"/>
      <c r="H116" s="200"/>
    </row>
    <row r="117" spans="4:8" ht="15" hidden="1" x14ac:dyDescent="0.2">
      <c r="D117" s="200"/>
      <c r="E117" s="200"/>
      <c r="F117" s="200"/>
      <c r="G117" s="200"/>
      <c r="H117" s="200"/>
    </row>
    <row r="118" spans="4:8" ht="15" hidden="1" x14ac:dyDescent="0.2">
      <c r="D118" s="200"/>
      <c r="E118" s="200"/>
      <c r="F118" s="200"/>
      <c r="G118" s="200"/>
      <c r="H118" s="200"/>
    </row>
    <row r="119" spans="4:8" ht="15" hidden="1" x14ac:dyDescent="0.2">
      <c r="D119" s="200"/>
      <c r="E119" s="200"/>
      <c r="F119" s="200"/>
      <c r="G119" s="200"/>
      <c r="H119" s="200"/>
    </row>
    <row r="120" spans="4:8" ht="15" hidden="1" x14ac:dyDescent="0.2">
      <c r="D120" s="200"/>
      <c r="E120" s="200"/>
      <c r="F120" s="200"/>
      <c r="G120" s="200"/>
      <c r="H120" s="200"/>
    </row>
    <row r="121" spans="4:8" ht="15" hidden="1" x14ac:dyDescent="0.2">
      <c r="D121" s="200"/>
      <c r="E121" s="200"/>
      <c r="F121" s="200"/>
      <c r="G121" s="200"/>
      <c r="H121" s="200"/>
    </row>
    <row r="122" spans="4:8" ht="15" hidden="1" x14ac:dyDescent="0.2">
      <c r="D122" s="200"/>
      <c r="E122" s="200"/>
      <c r="F122" s="200"/>
      <c r="G122" s="200"/>
      <c r="H122" s="200"/>
    </row>
    <row r="123" spans="4:8" ht="15" hidden="1" x14ac:dyDescent="0.2">
      <c r="D123" s="200"/>
      <c r="E123" s="200"/>
      <c r="F123" s="200"/>
      <c r="G123" s="200"/>
      <c r="H123" s="200"/>
    </row>
    <row r="124" spans="4:8" ht="15" hidden="1" x14ac:dyDescent="0.2">
      <c r="D124" s="200"/>
      <c r="E124" s="200"/>
      <c r="F124" s="200"/>
      <c r="G124" s="200"/>
      <c r="H124" s="200"/>
    </row>
    <row r="125" spans="4:8" ht="15" hidden="1" x14ac:dyDescent="0.2">
      <c r="D125" s="200"/>
      <c r="E125" s="200"/>
      <c r="F125" s="200"/>
      <c r="G125" s="200"/>
      <c r="H125" s="200"/>
    </row>
    <row r="126" spans="4:8" ht="15" hidden="1" x14ac:dyDescent="0.2">
      <c r="D126" s="200"/>
      <c r="E126" s="200"/>
      <c r="F126" s="200"/>
      <c r="G126" s="200"/>
      <c r="H126" s="200"/>
    </row>
    <row r="127" spans="4:8" ht="15" hidden="1" x14ac:dyDescent="0.2">
      <c r="D127" s="200"/>
      <c r="E127" s="200"/>
      <c r="F127" s="200"/>
      <c r="G127" s="200"/>
      <c r="H127" s="200"/>
    </row>
    <row r="128" spans="4:8" ht="15" hidden="1" x14ac:dyDescent="0.2">
      <c r="D128" s="200"/>
      <c r="E128" s="200"/>
      <c r="F128" s="200"/>
      <c r="G128" s="200"/>
      <c r="H128" s="200"/>
    </row>
    <row r="129" spans="4:8" ht="15" hidden="1" x14ac:dyDescent="0.2">
      <c r="D129" s="200"/>
      <c r="E129" s="200"/>
      <c r="F129" s="200"/>
      <c r="G129" s="200"/>
      <c r="H129" s="200"/>
    </row>
    <row r="130" spans="4:8" ht="15" hidden="1" x14ac:dyDescent="0.2">
      <c r="D130" s="200"/>
      <c r="E130" s="200"/>
      <c r="F130" s="200"/>
      <c r="G130" s="200"/>
      <c r="H130" s="200"/>
    </row>
    <row r="131" spans="4:8" ht="15" hidden="1" x14ac:dyDescent="0.2">
      <c r="D131" s="200"/>
      <c r="E131" s="200"/>
      <c r="F131" s="200"/>
      <c r="G131" s="200"/>
      <c r="H131" s="200"/>
    </row>
    <row r="132" spans="4:8" ht="15" hidden="1" x14ac:dyDescent="0.2">
      <c r="D132" s="200"/>
      <c r="E132" s="200"/>
      <c r="F132" s="200"/>
      <c r="G132" s="200"/>
      <c r="H132" s="200"/>
    </row>
    <row r="133" spans="4:8" ht="15" hidden="1" x14ac:dyDescent="0.2">
      <c r="D133" s="200"/>
      <c r="E133" s="200"/>
      <c r="F133" s="200"/>
      <c r="G133" s="200"/>
      <c r="H133" s="200"/>
    </row>
    <row r="134" spans="4:8" ht="15" hidden="1" x14ac:dyDescent="0.2">
      <c r="D134" s="200"/>
      <c r="E134" s="200"/>
      <c r="F134" s="200"/>
      <c r="G134" s="200"/>
      <c r="H134" s="200"/>
    </row>
    <row r="135" spans="4:8" ht="15" hidden="1" x14ac:dyDescent="0.2">
      <c r="D135" s="200"/>
      <c r="E135" s="200"/>
      <c r="F135" s="200"/>
      <c r="G135" s="200"/>
      <c r="H135" s="200"/>
    </row>
    <row r="136" spans="4:8" ht="15" hidden="1" x14ac:dyDescent="0.2">
      <c r="D136" s="200"/>
      <c r="E136" s="200"/>
      <c r="F136" s="200"/>
      <c r="G136" s="200"/>
      <c r="H136" s="200"/>
    </row>
    <row r="137" spans="4:8" ht="15" hidden="1" x14ac:dyDescent="0.2">
      <c r="D137" s="200"/>
      <c r="E137" s="200"/>
      <c r="F137" s="200"/>
      <c r="G137" s="200"/>
      <c r="H137" s="200"/>
    </row>
    <row r="138" spans="4:8" ht="15" hidden="1" x14ac:dyDescent="0.2">
      <c r="D138" s="200"/>
      <c r="E138" s="200"/>
      <c r="F138" s="200"/>
      <c r="G138" s="200"/>
      <c r="H138" s="200"/>
    </row>
    <row r="139" spans="4:8" ht="15" hidden="1" x14ac:dyDescent="0.2">
      <c r="D139" s="200"/>
      <c r="E139" s="200"/>
      <c r="F139" s="200"/>
      <c r="G139" s="200"/>
      <c r="H139" s="200"/>
    </row>
    <row r="140" spans="4:8" ht="15" hidden="1" x14ac:dyDescent="0.2">
      <c r="D140" s="200"/>
      <c r="E140" s="200"/>
      <c r="F140" s="200"/>
      <c r="G140" s="200"/>
      <c r="H140" s="200"/>
    </row>
    <row r="141" spans="4:8" ht="15" hidden="1" x14ac:dyDescent="0.2">
      <c r="D141" s="200"/>
      <c r="E141" s="200"/>
      <c r="F141" s="200"/>
      <c r="G141" s="200"/>
      <c r="H141" s="200"/>
    </row>
    <row r="142" spans="4:8" ht="15" hidden="1" x14ac:dyDescent="0.2">
      <c r="D142" s="200"/>
      <c r="E142" s="200"/>
      <c r="F142" s="200"/>
      <c r="G142" s="200"/>
      <c r="H142" s="200"/>
    </row>
    <row r="143" spans="4:8" ht="15" hidden="1" x14ac:dyDescent="0.2">
      <c r="D143" s="200"/>
      <c r="E143" s="200"/>
      <c r="F143" s="200"/>
      <c r="G143" s="200"/>
      <c r="H143" s="200"/>
    </row>
    <row r="144" spans="4:8" ht="15" hidden="1" x14ac:dyDescent="0.2">
      <c r="D144" s="200"/>
      <c r="E144" s="200"/>
      <c r="F144" s="200"/>
      <c r="G144" s="200"/>
      <c r="H144" s="200"/>
    </row>
    <row r="145" spans="4:8" ht="15" hidden="1" x14ac:dyDescent="0.2">
      <c r="D145" s="200"/>
      <c r="E145" s="200"/>
      <c r="F145" s="200"/>
      <c r="G145" s="200"/>
      <c r="H145" s="200"/>
    </row>
    <row r="146" spans="4:8" ht="15" hidden="1" x14ac:dyDescent="0.2">
      <c r="D146" s="200"/>
      <c r="E146" s="200"/>
      <c r="F146" s="200"/>
      <c r="G146" s="200"/>
      <c r="H146" s="200"/>
    </row>
    <row r="147" spans="4:8" ht="15" hidden="1" x14ac:dyDescent="0.2">
      <c r="D147" s="200"/>
      <c r="E147" s="200"/>
      <c r="F147" s="200"/>
      <c r="G147" s="200"/>
      <c r="H147" s="200"/>
    </row>
    <row r="148" spans="4:8" ht="15" hidden="1" x14ac:dyDescent="0.2">
      <c r="D148" s="200"/>
      <c r="E148" s="200"/>
      <c r="F148" s="200"/>
      <c r="G148" s="200"/>
      <c r="H148" s="200"/>
    </row>
    <row r="149" spans="4:8" ht="15" hidden="1" x14ac:dyDescent="0.2">
      <c r="D149" s="200"/>
      <c r="E149" s="200"/>
      <c r="F149" s="200"/>
      <c r="G149" s="200"/>
      <c r="H149" s="200"/>
    </row>
    <row r="150" spans="4:8" ht="15" hidden="1" x14ac:dyDescent="0.2">
      <c r="D150" s="200"/>
      <c r="E150" s="200"/>
      <c r="F150" s="200"/>
      <c r="G150" s="200"/>
      <c r="H150" s="200"/>
    </row>
  </sheetData>
  <sheetProtection formatColumns="0"/>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FY18-FY19'!B5" display="'Instructions-FY18-FY19'!B5" xr:uid="{C0A1F58C-8AC6-439D-AC75-F05424C79B83}"/>
    <hyperlink ref="B11" location="'Instructions-FY18-FY19'!A6" display="(2) Instructions" xr:uid="{3868AA03-3937-4007-ABC8-2AC84F70529D}"/>
    <hyperlink ref="B13" location="'Instructions-FY18-FY19'!B7" display="'Instructions-FY18-FY19'!B7" xr:uid="{A4DB6F3D-0268-4B12-969F-38CAB4BF4347}"/>
    <hyperlink ref="B15" location="'Instructions-FY18-FY19'!B8" display="'Instructions-FY18-FY19'!B8" xr:uid="{A85099B7-138C-4B4F-B276-3AD799AD6802}"/>
    <hyperlink ref="B17" location="'Instructions-FY18-FY19'!B9" display="'Instructions-FY18-FY19'!B9" xr:uid="{6D6C777C-F1AD-48A1-B001-2F0870FE736E}"/>
    <hyperlink ref="B19" location="'Instructions-FY18-FY19'!B10" display="'Instructions-FY18-FY19'!B10" xr:uid="{04CCD770-0A40-48C7-B33A-DDB8338932C4}"/>
    <hyperlink ref="B21" location="'Instructions-FY18-FY19'!B11" display="'Instructions-FY18-FY19'!B11" xr:uid="{6E304A65-0E91-4A97-8DA1-64A857EDF2C2}"/>
    <hyperlink ref="B23" location="'Instructions-FY18-FY19'!B12" display="(8) Instructions" xr:uid="{39B2CEA7-B879-4BC0-95DE-902AE0F2A923}"/>
    <hyperlink ref="B25" location="'Instructions-FY18-FY19'!B13" display="'Instructions-FY18-FY19'!B13" xr:uid="{CA35DC1C-C9A5-43CB-B7B2-000D0B89D289}"/>
    <hyperlink ref="B27" location="'Instructions-FY18-FY19'!B14" display="'Instructions-FY18-FY19'!B14" xr:uid="{4BEBA5DF-8A09-4B03-BC5B-2AE784CFF474}"/>
    <hyperlink ref="B29" location="'Instructions-FY18-FY19'!B15" display="'Instructions-FY18-FY19'!B15" xr:uid="{37C0470F-6DBB-40E8-A802-A19EF53C23B8}"/>
    <hyperlink ref="B31" location="'Instructions-FY18-FY19'!B16" display="'Instructions-FY18-FY19'!B16" xr:uid="{C6FBF136-BC91-4F84-ACEA-3C71369497BD}"/>
    <hyperlink ref="B34" location="'Instructions-FY18-FY19'!B18" display="'Instructions-FY18-FY19'!B18" xr:uid="{D94928E7-6682-4DC6-8528-639FDD86CAD7}"/>
    <hyperlink ref="B36" location="'Instructions-FY18-FY19'!B19" display="'Instructions-FY18-FY19'!B19" xr:uid="{CFBCA1A0-71A4-471C-8D93-19DACF9CFB9A}"/>
    <hyperlink ref="B38" location="'Instructions-FY18-FY19'!B20" display="'Instructions-FY18-FY19'!B20" xr:uid="{2D103C11-FE1F-4CD7-95B2-48116481DF7D}"/>
    <hyperlink ref="B40" location="'Instructions-FY18-FY19'!B22" display="(16) Instructions" xr:uid="{EA67AE1B-BB1E-474A-90BA-29AB66F6C528}"/>
    <hyperlink ref="B42" location="'Instructions-FY18-FY19'!B23" display="'Instructions-FY18-FY19'!B23" xr:uid="{DA9106F7-9BA2-4260-A0EB-C2AC1CA240D1}"/>
    <hyperlink ref="B44" location="'Instructions-FY18-FY19'!B25" display="'Instructions-FY18-FY19'!B25" xr:uid="{388DB2F7-0C86-44D9-8C74-13932FE0BFA9}"/>
    <hyperlink ref="B46" location="'Instructions-FY18-FY19'!B26" display="(19) Instructions" xr:uid="{95D5183C-0300-4E18-8415-BA807A12BDCF}"/>
    <hyperlink ref="B48" location="'Instructions-FY18-FY19'!B27" display="(20) Instructions" xr:uid="{24B1B327-0F40-4CB4-B443-3E333D22600E}"/>
    <hyperlink ref="B50" location="'Instructions-FY18-FY19'!B28" display="(21) Instructions" xr:uid="{59174BB1-23B2-4DAB-B5F2-D9205E062F04}"/>
    <hyperlink ref="B52" location="'Instructions-FY18-FY19'!B29" display="'Instructions-FY18-FY19'!B29" xr:uid="{220D7CAF-0D20-432C-A484-FBB267D31164}"/>
  </hyperlinks>
  <pageMargins left="0.25" right="0" top="0.25" bottom="0.25" header="0.3" footer="0.3"/>
  <pageSetup scale="64" orientation="portrait" cellComments="asDisplayed" r:id="rId1"/>
  <headerFooter alignWithMargins="0"/>
  <rowBreaks count="2" manualBreakCount="2">
    <brk id="52" min="3" max="7" man="1"/>
    <brk id="87" min="3"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54A0-3471-4A44-ADA7-DA61E07872D9}">
  <dimension ref="A1:XFC150"/>
  <sheetViews>
    <sheetView topLeftCell="A25" workbookViewId="0">
      <selection activeCell="C8" sqref="C8"/>
    </sheetView>
  </sheetViews>
  <sheetFormatPr defaultColWidth="0" defaultRowHeight="12.75" zeroHeight="1" x14ac:dyDescent="0.2"/>
  <cols>
    <col min="1" max="1" width="1.7109375" style="149" customWidth="1"/>
    <col min="2" max="2" width="20.28515625" style="149" customWidth="1"/>
    <col min="3" max="3" width="91.7109375" style="207" customWidth="1"/>
    <col min="4" max="4" width="21" style="149" customWidth="1"/>
    <col min="5" max="5" width="1.7109375" style="149" customWidth="1"/>
    <col min="6" max="6" width="20.140625" style="149" customWidth="1"/>
    <col min="7" max="7" width="1.7109375" style="149" customWidth="1"/>
    <col min="8" max="8" width="29.140625" style="149" customWidth="1"/>
    <col min="9" max="9" width="6.42578125" style="149" hidden="1"/>
    <col min="10" max="10" width="7.5703125" style="149" hidden="1"/>
    <col min="11" max="18" width="4.42578125" style="149" hidden="1"/>
    <col min="19" max="19" width="5.5703125" style="149" hidden="1"/>
    <col min="20" max="21" width="4.42578125" style="149" hidden="1"/>
    <col min="22" max="16383" width="8.7109375" style="149" hidden="1"/>
    <col min="16384" max="16384" width="5.7109375" style="149" hidden="1"/>
  </cols>
  <sheetData>
    <row r="1" spans="1:11" ht="11.45" customHeight="1" x14ac:dyDescent="0.25">
      <c r="A1" s="199"/>
      <c r="B1" s="445"/>
      <c r="C1" s="445"/>
      <c r="D1" s="445"/>
      <c r="E1" s="445"/>
      <c r="F1" s="445"/>
      <c r="G1" s="199"/>
      <c r="H1" s="275"/>
    </row>
    <row r="2" spans="1:11" ht="23.25" x14ac:dyDescent="0.35">
      <c r="A2" s="199"/>
      <c r="B2" s="446" t="s">
        <v>255</v>
      </c>
      <c r="C2" s="446"/>
      <c r="D2" s="446"/>
      <c r="E2" s="446"/>
      <c r="F2" s="446"/>
      <c r="G2" s="199"/>
      <c r="H2" s="168" t="s">
        <v>256</v>
      </c>
    </row>
    <row r="3" spans="1:11" ht="18" x14ac:dyDescent="0.25">
      <c r="A3" s="199"/>
      <c r="B3" s="447" t="s">
        <v>257</v>
      </c>
      <c r="C3" s="447"/>
      <c r="D3" s="447"/>
      <c r="E3" s="447"/>
      <c r="F3" s="447"/>
      <c r="G3" s="199"/>
      <c r="H3" s="168" t="s">
        <v>258</v>
      </c>
      <c r="I3" s="147"/>
      <c r="J3" s="148"/>
      <c r="K3" s="148"/>
    </row>
    <row r="4" spans="1:11" ht="18" x14ac:dyDescent="0.25">
      <c r="A4" s="199"/>
      <c r="B4" s="448" t="s">
        <v>186</v>
      </c>
      <c r="C4" s="448"/>
      <c r="D4" s="448"/>
      <c r="E4" s="448"/>
      <c r="F4" s="448"/>
      <c r="G4" s="199"/>
      <c r="H4" s="449" t="s">
        <v>259</v>
      </c>
      <c r="I4" s="147"/>
      <c r="J4" s="148"/>
      <c r="K4" s="148"/>
    </row>
    <row r="5" spans="1:11" ht="20.25" x14ac:dyDescent="0.3">
      <c r="A5" s="199"/>
      <c r="B5" s="453" t="s">
        <v>260</v>
      </c>
      <c r="C5" s="453"/>
      <c r="D5" s="453"/>
      <c r="E5" s="453"/>
      <c r="F5" s="453"/>
      <c r="G5" s="199"/>
      <c r="H5" s="449"/>
      <c r="I5" s="147"/>
      <c r="J5" s="148"/>
      <c r="K5" s="148"/>
    </row>
    <row r="6" spans="1:11" ht="20.25" x14ac:dyDescent="0.3">
      <c r="A6" s="199"/>
      <c r="B6" s="452" t="s">
        <v>261</v>
      </c>
      <c r="C6" s="452"/>
      <c r="D6" s="452"/>
      <c r="E6" s="452"/>
      <c r="F6" s="452"/>
      <c r="G6" s="199"/>
      <c r="H6" s="450"/>
      <c r="I6" s="147"/>
      <c r="J6" s="148"/>
      <c r="K6" s="148"/>
    </row>
    <row r="7" spans="1:11" ht="15.75" x14ac:dyDescent="0.25">
      <c r="A7" s="199"/>
      <c r="B7" s="276"/>
      <c r="C7" s="167"/>
      <c r="D7" s="148"/>
      <c r="E7" s="148"/>
      <c r="F7" s="444" t="s">
        <v>262</v>
      </c>
      <c r="G7" s="199"/>
      <c r="H7" s="440"/>
    </row>
    <row r="8" spans="1:11" ht="42.6" customHeight="1" x14ac:dyDescent="0.25">
      <c r="A8" s="199"/>
      <c r="B8" s="277" t="s">
        <v>263</v>
      </c>
      <c r="C8" s="278"/>
      <c r="D8" s="279" t="s">
        <v>264</v>
      </c>
      <c r="E8" s="148"/>
      <c r="F8" s="444"/>
      <c r="G8" s="199"/>
      <c r="H8" s="441"/>
      <c r="I8" s="148"/>
    </row>
    <row r="9" spans="1:11" ht="36" customHeight="1" x14ac:dyDescent="0.25">
      <c r="A9" s="199"/>
      <c r="B9" s="280" t="s">
        <v>265</v>
      </c>
      <c r="C9" s="281" t="s">
        <v>266</v>
      </c>
      <c r="D9" s="282"/>
      <c r="E9" s="283"/>
      <c r="F9" s="320">
        <f>ROUND(+D9,0)</f>
        <v>0</v>
      </c>
      <c r="G9" s="199"/>
      <c r="H9" s="440"/>
      <c r="I9" s="148"/>
    </row>
    <row r="10" spans="1:11" ht="3" customHeight="1" x14ac:dyDescent="0.25">
      <c r="A10" s="199"/>
      <c r="B10" s="280"/>
      <c r="C10" s="281"/>
      <c r="D10" s="281"/>
      <c r="E10" s="281"/>
      <c r="F10" s="281"/>
      <c r="G10" s="199"/>
      <c r="H10" s="441"/>
      <c r="I10" s="148"/>
    </row>
    <row r="11" spans="1:11" ht="23.45" customHeight="1" x14ac:dyDescent="0.25">
      <c r="A11" s="199"/>
      <c r="B11" s="280" t="s">
        <v>5</v>
      </c>
      <c r="C11" s="284" t="s">
        <v>267</v>
      </c>
      <c r="D11" s="285"/>
      <c r="E11" s="283"/>
      <c r="F11" s="320">
        <f>ROUND(+F9*0.0059,0)</f>
        <v>0</v>
      </c>
      <c r="G11" s="199"/>
      <c r="H11" s="440"/>
      <c r="I11" s="148"/>
    </row>
    <row r="12" spans="1:11" ht="3" customHeight="1" x14ac:dyDescent="0.25">
      <c r="A12" s="199"/>
      <c r="B12" s="280"/>
      <c r="C12" s="284"/>
      <c r="D12" s="285"/>
      <c r="E12" s="285"/>
      <c r="F12" s="285"/>
      <c r="G12" s="199"/>
      <c r="H12" s="441"/>
      <c r="I12" s="148"/>
    </row>
    <row r="13" spans="1:11" ht="53.45" customHeight="1" x14ac:dyDescent="0.25">
      <c r="A13" s="199"/>
      <c r="B13" s="280" t="s">
        <v>268</v>
      </c>
      <c r="C13" s="284" t="s">
        <v>269</v>
      </c>
      <c r="D13" s="286"/>
      <c r="E13" s="283"/>
      <c r="F13" s="321">
        <f>ROUND(+D13,0)</f>
        <v>0</v>
      </c>
      <c r="G13" s="199"/>
      <c r="H13" s="440"/>
      <c r="I13" s="147"/>
    </row>
    <row r="14" spans="1:11" ht="3" customHeight="1" thickBot="1" x14ac:dyDescent="0.3">
      <c r="A14" s="199"/>
      <c r="B14" s="280"/>
      <c r="C14" s="284"/>
      <c r="D14" s="284"/>
      <c r="E14" s="284"/>
      <c r="F14" s="284"/>
      <c r="G14" s="199"/>
      <c r="H14" s="441"/>
      <c r="I14" s="147"/>
    </row>
    <row r="15" spans="1:11" ht="30" thickBot="1" x14ac:dyDescent="0.3">
      <c r="A15" s="199"/>
      <c r="B15" s="280" t="s">
        <v>270</v>
      </c>
      <c r="C15" s="281" t="s">
        <v>93</v>
      </c>
      <c r="D15" s="283"/>
      <c r="E15" s="283"/>
      <c r="F15" s="322">
        <f>ROUND(+F9+F11+F13,0)</f>
        <v>0</v>
      </c>
      <c r="G15" s="199"/>
      <c r="H15" s="440"/>
      <c r="I15" s="147"/>
    </row>
    <row r="16" spans="1:11" ht="15.75" x14ac:dyDescent="0.25">
      <c r="A16" s="199"/>
      <c r="B16" s="287" t="s">
        <v>7</v>
      </c>
      <c r="C16" s="288" t="s">
        <v>271</v>
      </c>
      <c r="D16" s="283"/>
      <c r="E16" s="283"/>
      <c r="F16" s="283" t="s">
        <v>7</v>
      </c>
      <c r="G16" s="199"/>
      <c r="H16" s="441"/>
      <c r="I16" s="147"/>
    </row>
    <row r="17" spans="1:20" ht="36" customHeight="1" x14ac:dyDescent="0.25">
      <c r="A17" s="199"/>
      <c r="B17" s="280" t="s">
        <v>272</v>
      </c>
      <c r="C17" s="289" t="s">
        <v>273</v>
      </c>
      <c r="D17" s="282"/>
      <c r="E17" s="283"/>
      <c r="F17" s="323">
        <f>ROUND(+D17,3)/1000</f>
        <v>0</v>
      </c>
      <c r="G17" s="199"/>
      <c r="H17" s="440"/>
      <c r="I17" s="148"/>
    </row>
    <row r="18" spans="1:20" ht="3" customHeight="1" x14ac:dyDescent="0.25">
      <c r="A18" s="199"/>
      <c r="B18" s="280"/>
      <c r="C18" s="289"/>
      <c r="D18" s="289"/>
      <c r="E18" s="289"/>
      <c r="F18" s="289"/>
      <c r="G18" s="199"/>
      <c r="H18" s="441"/>
      <c r="I18" s="148"/>
    </row>
    <row r="19" spans="1:20" ht="53.45" customHeight="1" x14ac:dyDescent="0.25">
      <c r="A19" s="199"/>
      <c r="B19" s="280" t="s">
        <v>274</v>
      </c>
      <c r="C19" s="281" t="s">
        <v>275</v>
      </c>
      <c r="D19" s="290"/>
      <c r="E19" s="283"/>
      <c r="F19" s="324">
        <f>ROUND(+D19,3)/1000</f>
        <v>0</v>
      </c>
      <c r="G19" s="199"/>
      <c r="H19" s="440"/>
      <c r="I19" s="148"/>
      <c r="S19" s="291"/>
    </row>
    <row r="20" spans="1:20" ht="3" customHeight="1" thickBot="1" x14ac:dyDescent="0.3">
      <c r="A20" s="199"/>
      <c r="B20" s="280"/>
      <c r="C20" s="281"/>
      <c r="D20" s="281"/>
      <c r="E20" s="281"/>
      <c r="F20" s="281"/>
      <c r="G20" s="199"/>
      <c r="H20" s="441"/>
      <c r="I20" s="148"/>
      <c r="S20" s="291"/>
    </row>
    <row r="21" spans="1:20" ht="60" x14ac:dyDescent="0.25">
      <c r="A21" s="199"/>
      <c r="B21" s="280" t="s">
        <v>276</v>
      </c>
      <c r="C21" s="281" t="s">
        <v>277</v>
      </c>
      <c r="D21" s="283"/>
      <c r="E21" s="283"/>
      <c r="F21" s="325">
        <f>ROUND(+F17+F19,3)</f>
        <v>0</v>
      </c>
      <c r="G21" s="199"/>
      <c r="H21" s="440"/>
      <c r="I21" s="148"/>
      <c r="T21" s="292"/>
    </row>
    <row r="22" spans="1:20" ht="3" customHeight="1" x14ac:dyDescent="0.25">
      <c r="A22" s="199"/>
      <c r="B22" s="280"/>
      <c r="C22" s="281"/>
      <c r="D22" s="283"/>
      <c r="E22" s="283"/>
      <c r="F22" s="283"/>
      <c r="G22" s="199"/>
      <c r="H22" s="441"/>
      <c r="I22" s="148"/>
      <c r="T22" s="292"/>
    </row>
    <row r="23" spans="1:20" ht="30" x14ac:dyDescent="0.25">
      <c r="A23" s="199"/>
      <c r="B23" s="293" t="s">
        <v>14</v>
      </c>
      <c r="C23" s="284" t="s">
        <v>278</v>
      </c>
      <c r="D23" s="290"/>
      <c r="E23" s="283"/>
      <c r="F23" s="323">
        <f>ROUND(+D23,3)/1000</f>
        <v>0</v>
      </c>
      <c r="G23" s="199"/>
      <c r="H23" s="440"/>
      <c r="I23" s="147"/>
    </row>
    <row r="24" spans="1:20" ht="4.9000000000000004" customHeight="1" x14ac:dyDescent="0.25">
      <c r="A24" s="199"/>
      <c r="B24" s="293"/>
      <c r="C24" s="284"/>
      <c r="D24" s="284"/>
      <c r="E24" s="284"/>
      <c r="F24" s="284"/>
      <c r="G24" s="199"/>
      <c r="H24" s="441"/>
      <c r="I24" s="147"/>
    </row>
    <row r="25" spans="1:20" ht="49.15" customHeight="1" x14ac:dyDescent="0.25">
      <c r="A25" s="199"/>
      <c r="B25" s="280" t="s">
        <v>279</v>
      </c>
      <c r="C25" s="284" t="s">
        <v>280</v>
      </c>
      <c r="D25" s="290"/>
      <c r="E25" s="283"/>
      <c r="F25" s="323">
        <f>ROUND(+D25,3)/1000</f>
        <v>0</v>
      </c>
      <c r="G25" s="199"/>
      <c r="H25" s="440"/>
      <c r="I25" s="148"/>
    </row>
    <row r="26" spans="1:20" ht="3" customHeight="1" thickBot="1" x14ac:dyDescent="0.3">
      <c r="A26" s="199"/>
      <c r="B26" s="280"/>
      <c r="C26" s="284"/>
      <c r="D26" s="284"/>
      <c r="E26" s="284"/>
      <c r="F26" s="294"/>
      <c r="G26" s="199"/>
      <c r="H26" s="441"/>
      <c r="I26" s="148"/>
    </row>
    <row r="27" spans="1:20" ht="32.450000000000003" customHeight="1" thickBot="1" x14ac:dyDescent="0.3">
      <c r="A27" s="199"/>
      <c r="B27" s="280" t="s">
        <v>281</v>
      </c>
      <c r="C27" s="284" t="s">
        <v>13</v>
      </c>
      <c r="D27" s="283"/>
      <c r="E27" s="283"/>
      <c r="F27" s="326">
        <f>ROUND(SUM(F21:F25),3)</f>
        <v>0</v>
      </c>
      <c r="G27" s="199"/>
      <c r="H27" s="440"/>
      <c r="I27" s="148"/>
    </row>
    <row r="28" spans="1:20" ht="15.75" x14ac:dyDescent="0.25">
      <c r="A28" s="199"/>
      <c r="B28" s="287"/>
      <c r="C28" s="295"/>
      <c r="D28" s="296"/>
      <c r="E28" s="297"/>
      <c r="F28" s="298"/>
      <c r="G28" s="199"/>
      <c r="H28" s="441"/>
      <c r="I28" s="147"/>
    </row>
    <row r="29" spans="1:20" ht="29.25" x14ac:dyDescent="0.25">
      <c r="A29" s="199"/>
      <c r="B29" s="280" t="s">
        <v>282</v>
      </c>
      <c r="C29" s="299" t="s">
        <v>283</v>
      </c>
      <c r="D29" s="297"/>
      <c r="E29" s="300"/>
      <c r="F29" s="327" t="e">
        <f>ROUND(+F15/F27,2)</f>
        <v>#DIV/0!</v>
      </c>
      <c r="G29" s="199"/>
      <c r="H29" s="440"/>
      <c r="I29" s="147"/>
    </row>
    <row r="30" spans="1:20" ht="15.75" x14ac:dyDescent="0.25">
      <c r="A30" s="199"/>
      <c r="B30" s="287"/>
      <c r="C30" s="295"/>
      <c r="D30" s="297"/>
      <c r="E30" s="297"/>
      <c r="F30" s="297"/>
      <c r="G30" s="199"/>
      <c r="H30" s="441"/>
      <c r="I30" s="147"/>
    </row>
    <row r="31" spans="1:20" ht="29.25" x14ac:dyDescent="0.25">
      <c r="A31" s="199"/>
      <c r="B31" s="280" t="s">
        <v>284</v>
      </c>
      <c r="C31" s="289" t="s">
        <v>285</v>
      </c>
      <c r="D31" s="297"/>
      <c r="E31" s="297"/>
      <c r="F31" s="320" t="e">
        <f>ROUND(+F29*F21,0)</f>
        <v>#DIV/0!</v>
      </c>
      <c r="G31" s="199"/>
      <c r="H31" s="440"/>
      <c r="I31" s="148"/>
    </row>
    <row r="32" spans="1:20" ht="15.75" x14ac:dyDescent="0.25">
      <c r="A32" s="199"/>
      <c r="B32" s="280"/>
      <c r="C32" s="301"/>
      <c r="D32" s="297"/>
      <c r="E32" s="297"/>
      <c r="F32" s="297"/>
      <c r="G32" s="199"/>
      <c r="H32" s="441"/>
      <c r="I32" s="148"/>
    </row>
    <row r="33" spans="1:19" ht="27.6" customHeight="1" x14ac:dyDescent="0.25">
      <c r="A33" s="199"/>
      <c r="B33" s="287"/>
      <c r="C33" s="302" t="s">
        <v>286</v>
      </c>
      <c r="D33" s="297"/>
      <c r="E33" s="297"/>
      <c r="F33" s="298"/>
      <c r="G33" s="199"/>
      <c r="H33" s="303"/>
      <c r="I33" s="147"/>
    </row>
    <row r="34" spans="1:19" ht="49.15" customHeight="1" x14ac:dyDescent="0.25">
      <c r="A34" s="199"/>
      <c r="B34" s="280" t="s">
        <v>287</v>
      </c>
      <c r="C34" s="304" t="s">
        <v>288</v>
      </c>
      <c r="D34" s="305"/>
      <c r="E34" s="297"/>
      <c r="F34" s="328">
        <f>ROUND(+D34,2)</f>
        <v>0</v>
      </c>
      <c r="G34" s="199"/>
      <c r="H34" s="440"/>
      <c r="I34" s="148"/>
    </row>
    <row r="35" spans="1:19" ht="3" customHeight="1" thickBot="1" x14ac:dyDescent="0.3">
      <c r="A35" s="199"/>
      <c r="B35" s="280"/>
      <c r="C35" s="304"/>
      <c r="D35" s="304"/>
      <c r="E35" s="304"/>
      <c r="F35" s="304"/>
      <c r="G35" s="199"/>
      <c r="H35" s="441"/>
      <c r="I35" s="148"/>
    </row>
    <row r="36" spans="1:19" ht="30" thickBot="1" x14ac:dyDescent="0.3">
      <c r="A36" s="199"/>
      <c r="B36" s="280" t="s">
        <v>289</v>
      </c>
      <c r="C36" s="306" t="s">
        <v>290</v>
      </c>
      <c r="D36" s="307"/>
      <c r="E36" s="297"/>
      <c r="F36" s="329" t="e">
        <f>ROUND(+F29+F34,2)</f>
        <v>#DIV/0!</v>
      </c>
      <c r="G36" s="199"/>
      <c r="H36" s="440"/>
      <c r="I36" s="148"/>
    </row>
    <row r="37" spans="1:19" ht="16.5" thickBot="1" x14ac:dyDescent="0.3">
      <c r="A37" s="199"/>
      <c r="B37" s="293"/>
      <c r="C37" s="308"/>
      <c r="D37" s="307"/>
      <c r="E37" s="297"/>
      <c r="F37" s="298"/>
      <c r="G37" s="199"/>
      <c r="H37" s="441"/>
      <c r="I37" s="148"/>
    </row>
    <row r="38" spans="1:19" ht="30" thickBot="1" x14ac:dyDescent="0.3">
      <c r="A38" s="199"/>
      <c r="B38" s="280" t="s">
        <v>291</v>
      </c>
      <c r="C38" s="306" t="s">
        <v>292</v>
      </c>
      <c r="D38" s="307"/>
      <c r="E38" s="297"/>
      <c r="F38" s="330" t="e">
        <f>ROUND(+F21*F36,0)</f>
        <v>#DIV/0!</v>
      </c>
      <c r="G38" s="199"/>
      <c r="H38" s="303"/>
      <c r="I38" s="148"/>
    </row>
    <row r="39" spans="1:19" s="292" customFormat="1" ht="27.6" customHeight="1" thickBot="1" x14ac:dyDescent="0.3">
      <c r="A39" s="199"/>
      <c r="B39" s="293"/>
      <c r="C39" s="309" t="s">
        <v>293</v>
      </c>
      <c r="D39" s="310"/>
      <c r="E39" s="311"/>
      <c r="F39" s="312"/>
      <c r="G39" s="313"/>
      <c r="H39" s="303"/>
      <c r="I39" s="314"/>
    </row>
    <row r="40" spans="1:19" ht="63" customHeight="1" thickBot="1" x14ac:dyDescent="0.3">
      <c r="A40" s="199"/>
      <c r="B40" s="280" t="s">
        <v>294</v>
      </c>
      <c r="C40" s="299" t="s">
        <v>414</v>
      </c>
      <c r="D40" s="305"/>
      <c r="E40" s="297"/>
      <c r="F40" s="329">
        <f>ROUND(+D40,2)</f>
        <v>0</v>
      </c>
      <c r="G40" s="199"/>
      <c r="H40" s="440"/>
      <c r="I40" s="148"/>
      <c r="J40" s="315"/>
    </row>
    <row r="41" spans="1:19" ht="16.5" thickBot="1" x14ac:dyDescent="0.3">
      <c r="A41" s="199"/>
      <c r="B41" s="293"/>
      <c r="C41" s="308"/>
      <c r="D41" s="307"/>
      <c r="E41" s="297"/>
      <c r="F41" s="298"/>
      <c r="G41" s="199"/>
      <c r="H41" s="441"/>
      <c r="I41" s="148"/>
    </row>
    <row r="42" spans="1:19" ht="30" thickBot="1" x14ac:dyDescent="0.3">
      <c r="A42" s="199"/>
      <c r="B42" s="280" t="s">
        <v>295</v>
      </c>
      <c r="C42" s="306" t="s">
        <v>296</v>
      </c>
      <c r="D42" s="297"/>
      <c r="E42" s="297"/>
      <c r="F42" s="331">
        <f>ROUND(+F40*F21,0)</f>
        <v>0</v>
      </c>
      <c r="G42" s="199"/>
      <c r="H42" s="303"/>
      <c r="I42" s="148"/>
      <c r="S42" s="292"/>
    </row>
    <row r="43" spans="1:19" ht="27.6" customHeight="1" x14ac:dyDescent="0.25">
      <c r="A43" s="199"/>
      <c r="B43" s="293"/>
      <c r="C43" s="309" t="s">
        <v>297</v>
      </c>
      <c r="D43" s="316"/>
      <c r="E43" s="297"/>
      <c r="F43" s="298"/>
      <c r="G43" s="199"/>
      <c r="H43" s="303"/>
      <c r="I43" s="148"/>
    </row>
    <row r="44" spans="1:19" ht="29.25" x14ac:dyDescent="0.25">
      <c r="A44" s="199"/>
      <c r="B44" s="280" t="s">
        <v>298</v>
      </c>
      <c r="C44" s="306" t="s">
        <v>299</v>
      </c>
      <c r="D44" s="297"/>
      <c r="E44" s="297"/>
      <c r="F44" s="320">
        <f>ROUND(+F42-F46-F48,0)</f>
        <v>0</v>
      </c>
      <c r="G44" s="199"/>
      <c r="H44" s="440"/>
      <c r="I44" s="148"/>
    </row>
    <row r="45" spans="1:19" ht="3" customHeight="1" x14ac:dyDescent="0.25">
      <c r="A45" s="199"/>
      <c r="B45" s="280"/>
      <c r="C45" s="306"/>
      <c r="D45" s="297"/>
      <c r="E45" s="297"/>
      <c r="F45" s="297"/>
      <c r="G45" s="199"/>
      <c r="H45" s="441"/>
      <c r="I45" s="148"/>
    </row>
    <row r="46" spans="1:19" ht="20.45" customHeight="1" x14ac:dyDescent="0.25">
      <c r="A46" s="199"/>
      <c r="B46" s="293" t="s">
        <v>300</v>
      </c>
      <c r="C46" s="306" t="s">
        <v>301</v>
      </c>
      <c r="D46" s="297"/>
      <c r="E46" s="297"/>
      <c r="F46" s="320">
        <f>ROUND(-(F40*F23),0)</f>
        <v>0</v>
      </c>
      <c r="G46" s="199"/>
      <c r="H46" s="440"/>
      <c r="I46" s="148"/>
    </row>
    <row r="47" spans="1:19" ht="3" customHeight="1" x14ac:dyDescent="0.25">
      <c r="A47" s="199"/>
      <c r="B47" s="293"/>
      <c r="C47" s="306"/>
      <c r="D47" s="297"/>
      <c r="E47" s="297"/>
      <c r="F47" s="297"/>
      <c r="G47" s="199"/>
      <c r="H47" s="441"/>
      <c r="I47" s="148"/>
    </row>
    <row r="48" spans="1:19" ht="30" x14ac:dyDescent="0.25">
      <c r="A48" s="199"/>
      <c r="B48" s="280" t="s">
        <v>302</v>
      </c>
      <c r="C48" s="306" t="s">
        <v>303</v>
      </c>
      <c r="D48" s="297"/>
      <c r="E48" s="297"/>
      <c r="F48" s="320">
        <f>ROUND(-(F40*F25),0)</f>
        <v>0</v>
      </c>
      <c r="G48" s="199"/>
      <c r="H48" s="440"/>
      <c r="I48" s="148"/>
    </row>
    <row r="49" spans="1:9" ht="3" customHeight="1" thickBot="1" x14ac:dyDescent="0.3">
      <c r="A49" s="199"/>
      <c r="B49" s="280"/>
      <c r="C49" s="306"/>
      <c r="D49" s="297"/>
      <c r="E49" s="297"/>
      <c r="F49" s="317"/>
      <c r="G49" s="199"/>
      <c r="H49" s="441"/>
      <c r="I49" s="148"/>
    </row>
    <row r="50" spans="1:9" ht="30" thickBot="1" x14ac:dyDescent="0.3">
      <c r="A50" s="199"/>
      <c r="B50" s="280" t="s">
        <v>304</v>
      </c>
      <c r="C50" s="306" t="s">
        <v>296</v>
      </c>
      <c r="D50" s="297"/>
      <c r="E50" s="297"/>
      <c r="F50" s="322">
        <f>ROUND(SUM(F44:F48),0)</f>
        <v>0</v>
      </c>
      <c r="G50" s="199"/>
      <c r="H50" s="440"/>
      <c r="I50" s="148"/>
    </row>
    <row r="51" spans="1:9" ht="16.5" thickBot="1" x14ac:dyDescent="0.3">
      <c r="A51" s="199"/>
      <c r="B51" s="293"/>
      <c r="C51" s="318"/>
      <c r="D51" s="297"/>
      <c r="E51" s="297"/>
      <c r="F51" s="298"/>
      <c r="G51" s="199"/>
      <c r="H51" s="441"/>
      <c r="I51" s="148"/>
    </row>
    <row r="52" spans="1:9" ht="45.75" thickBot="1" x14ac:dyDescent="0.3">
      <c r="A52" s="199"/>
      <c r="B52" s="280" t="s">
        <v>305</v>
      </c>
      <c r="C52" s="299" t="s">
        <v>306</v>
      </c>
      <c r="D52" s="297"/>
      <c r="E52" s="297"/>
      <c r="F52" s="332" t="e">
        <f>ROUND(+F36-F40,2)</f>
        <v>#DIV/0!</v>
      </c>
      <c r="G52" s="199"/>
      <c r="H52" s="303"/>
      <c r="I52" s="148"/>
    </row>
    <row r="53" spans="1:9" ht="15" customHeight="1" x14ac:dyDescent="0.25">
      <c r="A53" s="199"/>
      <c r="B53" s="333" t="s">
        <v>307</v>
      </c>
      <c r="C53" s="199"/>
      <c r="D53" s="199"/>
      <c r="E53" s="199"/>
      <c r="F53" s="199"/>
      <c r="G53" s="199"/>
      <c r="H53" s="319"/>
      <c r="I53" s="148"/>
    </row>
    <row r="98" spans="2:6" ht="15" hidden="1" x14ac:dyDescent="0.2">
      <c r="B98" s="200"/>
      <c r="C98" s="200"/>
      <c r="D98" s="200"/>
      <c r="E98" s="200"/>
      <c r="F98" s="200"/>
    </row>
    <row r="99" spans="2:6" ht="15" hidden="1" x14ac:dyDescent="0.2">
      <c r="B99" s="200"/>
      <c r="C99" s="200"/>
      <c r="D99" s="200"/>
      <c r="E99" s="200"/>
      <c r="F99" s="200"/>
    </row>
    <row r="100" spans="2:6" ht="15" hidden="1" x14ac:dyDescent="0.2">
      <c r="B100" s="200"/>
      <c r="C100" s="200"/>
      <c r="D100" s="200"/>
      <c r="E100" s="200"/>
      <c r="F100" s="200"/>
    </row>
    <row r="101" spans="2:6" ht="15" hidden="1" x14ac:dyDescent="0.2">
      <c r="B101" s="200"/>
      <c r="C101" s="200"/>
      <c r="D101" s="200"/>
      <c r="E101" s="200"/>
      <c r="F101" s="200"/>
    </row>
    <row r="102" spans="2:6" ht="15" hidden="1" x14ac:dyDescent="0.2">
      <c r="B102" s="200"/>
      <c r="C102" s="200"/>
      <c r="D102" s="200"/>
      <c r="E102" s="200"/>
      <c r="F102" s="200"/>
    </row>
    <row r="103" spans="2:6" ht="15" hidden="1" x14ac:dyDescent="0.2">
      <c r="B103" s="200"/>
      <c r="C103" s="200"/>
      <c r="D103" s="200"/>
      <c r="E103" s="200"/>
      <c r="F103" s="200"/>
    </row>
    <row r="104" spans="2:6" ht="15" hidden="1" x14ac:dyDescent="0.2">
      <c r="B104" s="200"/>
      <c r="C104" s="200"/>
      <c r="D104" s="200"/>
      <c r="E104" s="200"/>
      <c r="F104" s="200"/>
    </row>
    <row r="105" spans="2:6" ht="15" hidden="1" x14ac:dyDescent="0.2">
      <c r="B105" s="200"/>
      <c r="C105" s="200"/>
      <c r="D105" s="200"/>
      <c r="E105" s="200"/>
      <c r="F105" s="200"/>
    </row>
    <row r="106" spans="2:6" ht="15" hidden="1" x14ac:dyDescent="0.2">
      <c r="B106" s="200"/>
      <c r="C106" s="200"/>
      <c r="D106" s="200"/>
      <c r="E106" s="200"/>
      <c r="F106" s="200"/>
    </row>
    <row r="107" spans="2:6" ht="15" hidden="1" x14ac:dyDescent="0.2">
      <c r="B107" s="200"/>
      <c r="C107" s="200"/>
      <c r="D107" s="200"/>
      <c r="E107" s="200"/>
      <c r="F107" s="200"/>
    </row>
    <row r="108" spans="2:6" ht="15" hidden="1" x14ac:dyDescent="0.2">
      <c r="B108" s="200"/>
      <c r="C108" s="200"/>
      <c r="D108" s="200"/>
      <c r="E108" s="200"/>
      <c r="F108" s="200"/>
    </row>
    <row r="109" spans="2:6" ht="15" hidden="1" x14ac:dyDescent="0.2">
      <c r="B109" s="200"/>
      <c r="C109" s="200"/>
      <c r="D109" s="200"/>
      <c r="E109" s="200"/>
      <c r="F109" s="200"/>
    </row>
    <row r="110" spans="2:6" ht="15" hidden="1" x14ac:dyDescent="0.2">
      <c r="B110" s="200"/>
      <c r="C110" s="200"/>
      <c r="D110" s="200"/>
      <c r="E110" s="200"/>
      <c r="F110" s="200"/>
    </row>
    <row r="111" spans="2:6" ht="15" hidden="1" x14ac:dyDescent="0.2">
      <c r="B111" s="200"/>
      <c r="C111" s="200"/>
      <c r="D111" s="200"/>
      <c r="E111" s="200"/>
      <c r="F111" s="200"/>
    </row>
    <row r="112" spans="2:6" ht="15" hidden="1" x14ac:dyDescent="0.2">
      <c r="B112" s="200"/>
      <c r="C112" s="200"/>
      <c r="D112" s="200"/>
      <c r="E112" s="200"/>
      <c r="F112" s="200"/>
    </row>
    <row r="113" spans="2:6" ht="15" hidden="1" x14ac:dyDescent="0.2">
      <c r="B113" s="200"/>
      <c r="C113" s="200"/>
      <c r="D113" s="200"/>
      <c r="E113" s="200"/>
      <c r="F113" s="200"/>
    </row>
    <row r="114" spans="2:6" ht="15" hidden="1" x14ac:dyDescent="0.2">
      <c r="B114" s="200"/>
      <c r="C114" s="200"/>
      <c r="D114" s="200"/>
      <c r="E114" s="200"/>
      <c r="F114" s="200"/>
    </row>
    <row r="115" spans="2:6" ht="15" hidden="1" x14ac:dyDescent="0.2">
      <c r="B115" s="200"/>
      <c r="C115" s="200"/>
      <c r="D115" s="200"/>
      <c r="E115" s="200"/>
      <c r="F115" s="200"/>
    </row>
    <row r="116" spans="2:6" ht="15" hidden="1" x14ac:dyDescent="0.2">
      <c r="B116" s="200"/>
      <c r="C116" s="200"/>
      <c r="D116" s="200"/>
      <c r="E116" s="200"/>
      <c r="F116" s="200"/>
    </row>
    <row r="117" spans="2:6" ht="15" hidden="1" x14ac:dyDescent="0.2">
      <c r="B117" s="200"/>
      <c r="C117" s="200"/>
      <c r="D117" s="200"/>
      <c r="E117" s="200"/>
      <c r="F117" s="200"/>
    </row>
    <row r="118" spans="2:6" ht="15" hidden="1" x14ac:dyDescent="0.2">
      <c r="B118" s="200"/>
      <c r="C118" s="200"/>
      <c r="D118" s="200"/>
      <c r="E118" s="200"/>
      <c r="F118" s="200"/>
    </row>
    <row r="119" spans="2:6" ht="15" hidden="1" x14ac:dyDescent="0.2">
      <c r="B119" s="200"/>
      <c r="C119" s="200"/>
      <c r="D119" s="200"/>
      <c r="E119" s="200"/>
      <c r="F119" s="200"/>
    </row>
    <row r="120" spans="2:6" ht="15" hidden="1" x14ac:dyDescent="0.2">
      <c r="B120" s="200"/>
      <c r="C120" s="200"/>
      <c r="D120" s="200"/>
      <c r="E120" s="200"/>
      <c r="F120" s="200"/>
    </row>
    <row r="121" spans="2:6" ht="15" hidden="1" x14ac:dyDescent="0.2">
      <c r="B121" s="200"/>
      <c r="C121" s="200"/>
      <c r="D121" s="200"/>
      <c r="E121" s="200"/>
      <c r="F121" s="200"/>
    </row>
    <row r="122" spans="2:6" ht="15" hidden="1" x14ac:dyDescent="0.2">
      <c r="B122" s="200"/>
      <c r="C122" s="200"/>
      <c r="D122" s="200"/>
      <c r="E122" s="200"/>
      <c r="F122" s="200"/>
    </row>
    <row r="123" spans="2:6" ht="15" hidden="1" x14ac:dyDescent="0.2">
      <c r="B123" s="200"/>
      <c r="C123" s="200"/>
      <c r="D123" s="200"/>
      <c r="E123" s="200"/>
      <c r="F123" s="200"/>
    </row>
    <row r="124" spans="2:6" ht="15" hidden="1" x14ac:dyDescent="0.2">
      <c r="B124" s="200"/>
      <c r="C124" s="200"/>
      <c r="D124" s="200"/>
      <c r="E124" s="200"/>
      <c r="F124" s="200"/>
    </row>
    <row r="125" spans="2:6" ht="15" hidden="1" x14ac:dyDescent="0.2">
      <c r="B125" s="200"/>
      <c r="C125" s="200"/>
      <c r="D125" s="200"/>
      <c r="E125" s="200"/>
      <c r="F125" s="200"/>
    </row>
    <row r="126" spans="2:6" ht="15" hidden="1" x14ac:dyDescent="0.2">
      <c r="B126" s="200"/>
      <c r="C126" s="200"/>
      <c r="D126" s="200"/>
      <c r="E126" s="200"/>
      <c r="F126" s="200"/>
    </row>
    <row r="127" spans="2:6" ht="15" hidden="1" x14ac:dyDescent="0.2">
      <c r="B127" s="200"/>
      <c r="C127" s="200"/>
      <c r="D127" s="200"/>
      <c r="E127" s="200"/>
      <c r="F127" s="200"/>
    </row>
    <row r="128" spans="2:6" ht="15" hidden="1" x14ac:dyDescent="0.2">
      <c r="B128" s="200"/>
      <c r="C128" s="200"/>
      <c r="D128" s="200"/>
      <c r="E128" s="200"/>
      <c r="F128" s="200"/>
    </row>
    <row r="129" spans="2:6" ht="15" hidden="1" x14ac:dyDescent="0.2">
      <c r="B129" s="200"/>
      <c r="C129" s="200"/>
      <c r="D129" s="200"/>
      <c r="E129" s="200"/>
      <c r="F129" s="200"/>
    </row>
    <row r="130" spans="2:6" ht="15" hidden="1" x14ac:dyDescent="0.2">
      <c r="B130" s="200"/>
      <c r="C130" s="200"/>
      <c r="D130" s="200"/>
      <c r="E130" s="200"/>
      <c r="F130" s="200"/>
    </row>
    <row r="131" spans="2:6" ht="15" hidden="1" x14ac:dyDescent="0.2">
      <c r="B131" s="200"/>
      <c r="C131" s="200"/>
      <c r="D131" s="200"/>
      <c r="E131" s="200"/>
      <c r="F131" s="200"/>
    </row>
    <row r="132" spans="2:6" ht="15" hidden="1" x14ac:dyDescent="0.2">
      <c r="B132" s="200"/>
      <c r="C132" s="200"/>
      <c r="D132" s="200"/>
      <c r="E132" s="200"/>
      <c r="F132" s="200"/>
    </row>
    <row r="133" spans="2:6" ht="15" hidden="1" x14ac:dyDescent="0.2">
      <c r="B133" s="200"/>
      <c r="C133" s="200"/>
      <c r="D133" s="200"/>
      <c r="E133" s="200"/>
      <c r="F133" s="200"/>
    </row>
    <row r="134" spans="2:6" ht="15" hidden="1" x14ac:dyDescent="0.2">
      <c r="B134" s="200"/>
      <c r="C134" s="200"/>
      <c r="D134" s="200"/>
      <c r="E134" s="200"/>
      <c r="F134" s="200"/>
    </row>
    <row r="135" spans="2:6" ht="15" hidden="1" x14ac:dyDescent="0.2">
      <c r="B135" s="200"/>
      <c r="C135" s="200"/>
      <c r="D135" s="200"/>
      <c r="E135" s="200"/>
      <c r="F135" s="200"/>
    </row>
    <row r="136" spans="2:6" ht="15" hidden="1" x14ac:dyDescent="0.2">
      <c r="B136" s="200"/>
      <c r="C136" s="200"/>
      <c r="D136" s="200"/>
      <c r="E136" s="200"/>
      <c r="F136" s="200"/>
    </row>
    <row r="137" spans="2:6" ht="15" hidden="1" x14ac:dyDescent="0.2">
      <c r="B137" s="200"/>
      <c r="C137" s="200"/>
      <c r="D137" s="200"/>
      <c r="E137" s="200"/>
      <c r="F137" s="200"/>
    </row>
    <row r="138" spans="2:6" ht="15" hidden="1" x14ac:dyDescent="0.2">
      <c r="B138" s="200"/>
      <c r="C138" s="200"/>
      <c r="D138" s="200"/>
      <c r="E138" s="200"/>
      <c r="F138" s="200"/>
    </row>
    <row r="139" spans="2:6" ht="15" hidden="1" x14ac:dyDescent="0.2">
      <c r="B139" s="200"/>
      <c r="C139" s="200"/>
      <c r="D139" s="200"/>
      <c r="E139" s="200"/>
      <c r="F139" s="200"/>
    </row>
    <row r="140" spans="2:6" ht="15" hidden="1" x14ac:dyDescent="0.2">
      <c r="B140" s="200"/>
      <c r="C140" s="200"/>
      <c r="D140" s="200"/>
      <c r="E140" s="200"/>
      <c r="F140" s="200"/>
    </row>
    <row r="141" spans="2:6" ht="15" hidden="1" x14ac:dyDescent="0.2">
      <c r="B141" s="200"/>
      <c r="C141" s="200"/>
      <c r="D141" s="200"/>
      <c r="E141" s="200"/>
      <c r="F141" s="200"/>
    </row>
    <row r="142" spans="2:6" ht="15" hidden="1" x14ac:dyDescent="0.2">
      <c r="B142" s="200"/>
      <c r="C142" s="200"/>
      <c r="D142" s="200"/>
      <c r="E142" s="200"/>
      <c r="F142" s="200"/>
    </row>
    <row r="143" spans="2:6" ht="15" hidden="1" x14ac:dyDescent="0.2">
      <c r="B143" s="200"/>
      <c r="C143" s="200"/>
      <c r="D143" s="200"/>
      <c r="E143" s="200"/>
      <c r="F143" s="200"/>
    </row>
    <row r="144" spans="2:6" ht="15" hidden="1" x14ac:dyDescent="0.2">
      <c r="B144" s="200"/>
      <c r="C144" s="200"/>
      <c r="D144" s="200"/>
      <c r="E144" s="200"/>
      <c r="F144" s="200"/>
    </row>
    <row r="145" spans="2:6" ht="15" hidden="1" x14ac:dyDescent="0.2">
      <c r="B145" s="200"/>
      <c r="C145" s="200"/>
      <c r="D145" s="200"/>
      <c r="E145" s="200"/>
      <c r="F145" s="200"/>
    </row>
    <row r="146" spans="2:6" ht="15" hidden="1" x14ac:dyDescent="0.2">
      <c r="B146" s="200"/>
      <c r="C146" s="200"/>
      <c r="D146" s="200"/>
      <c r="E146" s="200"/>
      <c r="F146" s="200"/>
    </row>
    <row r="147" spans="2:6" ht="15" hidden="1" x14ac:dyDescent="0.2">
      <c r="B147" s="200"/>
      <c r="C147" s="200"/>
      <c r="D147" s="200"/>
      <c r="E147" s="200"/>
      <c r="F147" s="200"/>
    </row>
    <row r="148" spans="2:6" ht="15" hidden="1" x14ac:dyDescent="0.2">
      <c r="B148" s="200"/>
      <c r="C148" s="200"/>
      <c r="D148" s="200"/>
      <c r="E148" s="200"/>
      <c r="F148" s="200"/>
    </row>
    <row r="149" spans="2:6" ht="15" hidden="1" x14ac:dyDescent="0.2">
      <c r="B149" s="200"/>
      <c r="C149" s="200"/>
      <c r="D149" s="200"/>
      <c r="E149" s="200"/>
      <c r="F149" s="200"/>
    </row>
    <row r="150" spans="2:6" ht="15" hidden="1" x14ac:dyDescent="0.2">
      <c r="B150" s="200"/>
      <c r="C150" s="200"/>
      <c r="D150" s="200"/>
      <c r="E150" s="200"/>
      <c r="F150" s="200"/>
    </row>
  </sheetData>
  <mergeCells count="28">
    <mergeCell ref="B1:F1"/>
    <mergeCell ref="B2:F2"/>
    <mergeCell ref="B3:F3"/>
    <mergeCell ref="B4:F4"/>
    <mergeCell ref="H4:H6"/>
    <mergeCell ref="B5:F5"/>
    <mergeCell ref="B6:F6"/>
    <mergeCell ref="H27:H28"/>
    <mergeCell ref="F7:F8"/>
    <mergeCell ref="H7:H8"/>
    <mergeCell ref="H9:H10"/>
    <mergeCell ref="H11:H12"/>
    <mergeCell ref="H13:H14"/>
    <mergeCell ref="H15:H16"/>
    <mergeCell ref="H17:H18"/>
    <mergeCell ref="H19:H20"/>
    <mergeCell ref="H21:H22"/>
    <mergeCell ref="H23:H24"/>
    <mergeCell ref="H25:H26"/>
    <mergeCell ref="H46:H47"/>
    <mergeCell ref="H48:H49"/>
    <mergeCell ref="H50:H51"/>
    <mergeCell ref="H29:H30"/>
    <mergeCell ref="H31:H32"/>
    <mergeCell ref="H34:H35"/>
    <mergeCell ref="H36:H37"/>
    <mergeCell ref="H40:H41"/>
    <mergeCell ref="H44:H4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0ED4-DDB3-4B26-9751-78BB2E4A141C}">
  <dimension ref="A1:XFC32"/>
  <sheetViews>
    <sheetView showGridLines="0" zoomScale="60" zoomScaleNormal="60" workbookViewId="0"/>
  </sheetViews>
  <sheetFormatPr defaultColWidth="0" defaultRowHeight="15" zeroHeight="1" x14ac:dyDescent="0.25"/>
  <cols>
    <col min="1" max="1" width="9.7109375" style="337" customWidth="1"/>
    <col min="2" max="2" width="22.85546875" style="335" customWidth="1"/>
    <col min="3" max="3" width="132.42578125" style="337" customWidth="1"/>
    <col min="4" max="4" width="2.7109375" style="337" customWidth="1"/>
    <col min="5" max="5" width="69.42578125" style="337" hidden="1" customWidth="1"/>
    <col min="6" max="27" width="3.28515625" style="337" hidden="1" customWidth="1"/>
    <col min="28" max="16383" width="8.85546875" style="337" hidden="1"/>
    <col min="16384" max="16384" width="7.28515625" style="337" hidden="1" customWidth="1"/>
  </cols>
  <sheetData>
    <row r="1" spans="1:26" s="338" customFormat="1" ht="5.45" customHeight="1" thickBot="1" x14ac:dyDescent="0.3">
      <c r="A1" s="334"/>
      <c r="B1" s="335"/>
      <c r="C1" s="336"/>
      <c r="D1" s="337"/>
    </row>
    <row r="2" spans="1:26" s="149" customFormat="1" ht="81" customHeight="1" thickBot="1" x14ac:dyDescent="0.3">
      <c r="A2" s="339"/>
      <c r="B2" s="340" t="s">
        <v>308</v>
      </c>
      <c r="C2" s="341" t="s">
        <v>309</v>
      </c>
      <c r="D2" s="342"/>
      <c r="E2" s="169"/>
    </row>
    <row r="3" spans="1:26" s="149" customFormat="1" ht="27.6" customHeight="1" x14ac:dyDescent="0.25">
      <c r="A3" s="343"/>
      <c r="B3" s="344"/>
      <c r="C3" s="345" t="s">
        <v>310</v>
      </c>
      <c r="D3" s="342"/>
      <c r="E3" s="439"/>
    </row>
    <row r="4" spans="1:26" s="149" customFormat="1" ht="10.9" customHeight="1" x14ac:dyDescent="0.25">
      <c r="A4" s="343"/>
      <c r="B4" s="404"/>
      <c r="D4" s="342"/>
      <c r="E4" s="439"/>
      <c r="F4" s="346"/>
      <c r="G4" s="346"/>
      <c r="H4" s="346"/>
      <c r="I4" s="346"/>
      <c r="J4" s="346"/>
      <c r="K4" s="346"/>
      <c r="L4" s="346"/>
      <c r="M4" s="346"/>
      <c r="N4" s="346"/>
      <c r="O4" s="346"/>
      <c r="P4" s="346"/>
      <c r="Q4" s="346"/>
      <c r="R4" s="346"/>
      <c r="S4" s="346"/>
      <c r="T4" s="346"/>
      <c r="U4" s="346"/>
      <c r="V4" s="346"/>
      <c r="W4" s="346"/>
      <c r="X4" s="346"/>
      <c r="Y4" s="346"/>
      <c r="Z4" s="346"/>
    </row>
    <row r="5" spans="1:26" s="149" customFormat="1" ht="168.6" customHeight="1" x14ac:dyDescent="0.25">
      <c r="A5" s="343"/>
      <c r="B5" s="403" t="s">
        <v>311</v>
      </c>
      <c r="C5" s="348" t="s">
        <v>312</v>
      </c>
      <c r="D5" s="342"/>
      <c r="E5" s="439"/>
      <c r="F5" s="346"/>
      <c r="G5" s="346"/>
      <c r="H5" s="346"/>
      <c r="I5" s="346"/>
      <c r="J5" s="346"/>
      <c r="K5" s="346"/>
      <c r="L5" s="346"/>
      <c r="M5" s="346"/>
      <c r="N5" s="346"/>
      <c r="O5" s="346"/>
      <c r="P5" s="346"/>
      <c r="Q5" s="346"/>
      <c r="R5" s="346"/>
      <c r="S5" s="346"/>
      <c r="T5" s="346"/>
      <c r="U5" s="346"/>
      <c r="V5" s="346"/>
      <c r="W5" s="346"/>
      <c r="X5" s="346"/>
      <c r="Y5" s="346"/>
      <c r="Z5" s="346"/>
    </row>
    <row r="6" spans="1:26" s="149" customFormat="1" ht="85.9" customHeight="1" x14ac:dyDescent="0.25">
      <c r="A6" s="343"/>
      <c r="B6" s="403" t="s">
        <v>313</v>
      </c>
      <c r="C6" s="349" t="s">
        <v>314</v>
      </c>
      <c r="D6" s="342"/>
      <c r="E6" s="439"/>
      <c r="F6" s="346"/>
      <c r="G6" s="346"/>
      <c r="H6" s="346"/>
      <c r="I6" s="346"/>
      <c r="J6" s="346"/>
      <c r="K6" s="346"/>
      <c r="L6" s="346"/>
      <c r="M6" s="346"/>
      <c r="N6" s="346"/>
      <c r="O6" s="346"/>
      <c r="P6" s="346"/>
      <c r="Q6" s="346"/>
      <c r="R6" s="346"/>
      <c r="S6" s="346"/>
      <c r="T6" s="346"/>
      <c r="U6" s="346"/>
      <c r="V6" s="346"/>
      <c r="W6" s="346"/>
      <c r="X6" s="346"/>
      <c r="Y6" s="346"/>
      <c r="Z6" s="346"/>
    </row>
    <row r="7" spans="1:26" s="149" customFormat="1" ht="121.15" customHeight="1" x14ac:dyDescent="0.25">
      <c r="A7" s="343"/>
      <c r="B7" s="403" t="s">
        <v>315</v>
      </c>
      <c r="C7" s="349" t="s">
        <v>316</v>
      </c>
      <c r="D7" s="342"/>
      <c r="E7" s="169"/>
      <c r="O7" s="350"/>
    </row>
    <row r="8" spans="1:26" s="149" customFormat="1" ht="41.45" customHeight="1" x14ac:dyDescent="0.25">
      <c r="A8" s="343"/>
      <c r="B8" s="405" t="s">
        <v>317</v>
      </c>
      <c r="C8" s="352" t="s">
        <v>318</v>
      </c>
      <c r="D8" s="342"/>
      <c r="E8" s="169"/>
    </row>
    <row r="9" spans="1:26" s="149" customFormat="1" ht="69" customHeight="1" x14ac:dyDescent="0.25">
      <c r="A9" s="343"/>
      <c r="B9" s="403" t="s">
        <v>319</v>
      </c>
      <c r="C9" s="352" t="s">
        <v>320</v>
      </c>
      <c r="D9" s="342"/>
      <c r="E9" s="169"/>
    </row>
    <row r="10" spans="1:26" s="149" customFormat="1" ht="72.599999999999994" customHeight="1" x14ac:dyDescent="0.25">
      <c r="A10" s="343"/>
      <c r="B10" s="403" t="s">
        <v>321</v>
      </c>
      <c r="C10" s="352" t="s">
        <v>322</v>
      </c>
      <c r="D10" s="342"/>
      <c r="E10" s="169"/>
    </row>
    <row r="11" spans="1:26" s="149" customFormat="1" ht="43.9" customHeight="1" x14ac:dyDescent="0.25">
      <c r="A11" s="343"/>
      <c r="B11" s="403" t="s">
        <v>323</v>
      </c>
      <c r="C11" s="352" t="s">
        <v>324</v>
      </c>
      <c r="D11" s="342"/>
      <c r="E11" s="169"/>
    </row>
    <row r="12" spans="1:26" s="149" customFormat="1" ht="81" customHeight="1" x14ac:dyDescent="0.25">
      <c r="A12" s="343"/>
      <c r="B12" s="403" t="s">
        <v>325</v>
      </c>
      <c r="C12" s="352" t="s">
        <v>326</v>
      </c>
      <c r="D12" s="342"/>
      <c r="E12" s="169"/>
    </row>
    <row r="13" spans="1:26" s="149" customFormat="1" ht="85.9" customHeight="1" x14ac:dyDescent="0.25">
      <c r="A13" s="343"/>
      <c r="B13" s="403" t="s">
        <v>327</v>
      </c>
      <c r="C13" s="353" t="s">
        <v>328</v>
      </c>
      <c r="D13" s="342"/>
      <c r="E13" s="169"/>
    </row>
    <row r="14" spans="1:26" s="149" customFormat="1" ht="46.9" customHeight="1" x14ac:dyDescent="0.25">
      <c r="A14" s="343"/>
      <c r="B14" s="403" t="s">
        <v>329</v>
      </c>
      <c r="C14" s="352" t="s">
        <v>330</v>
      </c>
      <c r="D14" s="342"/>
      <c r="E14" s="169"/>
    </row>
    <row r="15" spans="1:26" s="149" customFormat="1" ht="52.15" customHeight="1" x14ac:dyDescent="0.25">
      <c r="A15" s="343"/>
      <c r="B15" s="403" t="s">
        <v>331</v>
      </c>
      <c r="C15" s="352" t="s">
        <v>332</v>
      </c>
      <c r="D15" s="342"/>
      <c r="E15" s="169"/>
    </row>
    <row r="16" spans="1:26" s="149" customFormat="1" ht="45" customHeight="1" x14ac:dyDescent="0.3">
      <c r="A16" s="343"/>
      <c r="B16" s="403" t="s">
        <v>333</v>
      </c>
      <c r="C16" s="352" t="s">
        <v>334</v>
      </c>
      <c r="D16" s="342"/>
      <c r="E16" s="169"/>
    </row>
    <row r="17" spans="1:5" s="149" customFormat="1" ht="21.6" customHeight="1" x14ac:dyDescent="0.3">
      <c r="A17" s="343"/>
      <c r="B17" s="406"/>
      <c r="C17" s="345" t="s">
        <v>286</v>
      </c>
      <c r="D17" s="342"/>
      <c r="E17" s="169"/>
    </row>
    <row r="18" spans="1:5" s="149" customFormat="1" ht="159" customHeight="1" x14ac:dyDescent="0.3">
      <c r="A18" s="343"/>
      <c r="B18" s="403" t="s">
        <v>335</v>
      </c>
      <c r="C18" s="352" t="s">
        <v>336</v>
      </c>
      <c r="D18" s="342"/>
      <c r="E18" s="169"/>
    </row>
    <row r="19" spans="1:5" s="149" customFormat="1" ht="68.45" customHeight="1" x14ac:dyDescent="0.3">
      <c r="A19" s="343"/>
      <c r="B19" s="403" t="s">
        <v>337</v>
      </c>
      <c r="C19" s="353" t="s">
        <v>338</v>
      </c>
      <c r="D19" s="342"/>
      <c r="E19" s="169"/>
    </row>
    <row r="20" spans="1:5" s="149" customFormat="1" ht="52.9" customHeight="1" x14ac:dyDescent="0.3">
      <c r="A20" s="343"/>
      <c r="B20" s="403" t="s">
        <v>339</v>
      </c>
      <c r="C20" s="353" t="s">
        <v>340</v>
      </c>
      <c r="D20" s="342"/>
      <c r="E20" s="169"/>
    </row>
    <row r="21" spans="1:5" s="149" customFormat="1" ht="25.9" customHeight="1" x14ac:dyDescent="0.3">
      <c r="A21" s="343"/>
      <c r="B21" s="406"/>
      <c r="C21" s="345" t="s">
        <v>293</v>
      </c>
      <c r="D21" s="342"/>
      <c r="E21" s="169"/>
    </row>
    <row r="22" spans="1:5" s="149" customFormat="1" ht="90.6" customHeight="1" x14ac:dyDescent="0.3">
      <c r="A22" s="343"/>
      <c r="B22" s="403" t="s">
        <v>341</v>
      </c>
      <c r="C22" s="352" t="s">
        <v>342</v>
      </c>
      <c r="D22" s="342"/>
      <c r="E22" s="169"/>
    </row>
    <row r="23" spans="1:5" s="149" customFormat="1" ht="57.6" customHeight="1" x14ac:dyDescent="0.3">
      <c r="A23" s="343"/>
      <c r="B23" s="403" t="s">
        <v>343</v>
      </c>
      <c r="C23" s="352" t="s">
        <v>344</v>
      </c>
      <c r="D23" s="342"/>
      <c r="E23" s="169"/>
    </row>
    <row r="24" spans="1:5" s="149" customFormat="1" ht="27.6" customHeight="1" x14ac:dyDescent="0.3">
      <c r="A24" s="343"/>
      <c r="B24" s="406"/>
      <c r="C24" s="345" t="s">
        <v>345</v>
      </c>
      <c r="D24" s="342"/>
      <c r="E24" s="169"/>
    </row>
    <row r="25" spans="1:5" s="149" customFormat="1" ht="57.6" customHeight="1" x14ac:dyDescent="0.3">
      <c r="A25" s="343"/>
      <c r="B25" s="403" t="s">
        <v>346</v>
      </c>
      <c r="C25" s="352" t="s">
        <v>347</v>
      </c>
      <c r="D25" s="342"/>
      <c r="E25" s="169"/>
    </row>
    <row r="26" spans="1:5" s="149" customFormat="1" ht="49.15" customHeight="1" x14ac:dyDescent="0.3">
      <c r="A26" s="343"/>
      <c r="B26" s="403" t="s">
        <v>348</v>
      </c>
      <c r="C26" s="352" t="s">
        <v>349</v>
      </c>
      <c r="D26" s="342"/>
      <c r="E26" s="169"/>
    </row>
    <row r="27" spans="1:5" s="149" customFormat="1" ht="55.9" customHeight="1" x14ac:dyDescent="0.3">
      <c r="A27" s="343"/>
      <c r="B27" s="403" t="s">
        <v>350</v>
      </c>
      <c r="C27" s="352" t="s">
        <v>351</v>
      </c>
      <c r="D27" s="342"/>
      <c r="E27" s="169"/>
    </row>
    <row r="28" spans="1:5" s="149" customFormat="1" ht="37.15" customHeight="1" x14ac:dyDescent="0.3">
      <c r="A28" s="343"/>
      <c r="B28" s="405" t="s">
        <v>352</v>
      </c>
      <c r="C28" s="352" t="s">
        <v>353</v>
      </c>
      <c r="D28" s="342"/>
      <c r="E28" s="169"/>
    </row>
    <row r="29" spans="1:5" s="149" customFormat="1" ht="70.150000000000006" customHeight="1" x14ac:dyDescent="0.3">
      <c r="A29" s="343"/>
      <c r="B29" s="403" t="s">
        <v>354</v>
      </c>
      <c r="C29" s="352" t="s">
        <v>355</v>
      </c>
      <c r="D29" s="342"/>
      <c r="E29" s="169"/>
    </row>
    <row r="30" spans="1:5" s="149" customFormat="1" ht="77.45" customHeight="1" thickBot="1" x14ac:dyDescent="0.35">
      <c r="A30" s="343"/>
      <c r="B30" s="354"/>
      <c r="C30" s="355" t="s">
        <v>356</v>
      </c>
      <c r="D30" s="342"/>
      <c r="E30" s="169"/>
    </row>
    <row r="31" spans="1:5" s="356" customFormat="1" ht="5.45" customHeight="1" x14ac:dyDescent="0.3">
      <c r="B31" s="357"/>
      <c r="C31" s="358"/>
      <c r="D31" s="337"/>
      <c r="E31" s="359"/>
    </row>
    <row r="32" spans="1:5" s="356" customFormat="1" ht="14.45" hidden="1" customHeight="1" x14ac:dyDescent="0.3">
      <c r="C32" s="337"/>
      <c r="D32" s="337"/>
    </row>
  </sheetData>
  <mergeCells count="1">
    <mergeCell ref="E3:E6"/>
  </mergeCells>
  <hyperlinks>
    <hyperlink ref="B5" location="'Levy Comp FY2019'!B9" display="'Levy Comp FY2019'!B9" xr:uid="{586F3C1F-CF10-448C-843B-AA3930776EFC}"/>
    <hyperlink ref="B6" location="'Levy Comp FY2019'!B11" display="'Levy Comp FY2019'!B11" xr:uid="{1A89CF77-8DAC-45EE-915D-600732F04AA0}"/>
    <hyperlink ref="B7" location="'Levy Comp FY2019'!B13" display="'Levy Comp FY2019'!B13" xr:uid="{B7C22AB9-996B-4AE0-B133-D910CD74F8C8}"/>
    <hyperlink ref="B8" location="'Levy Comp FY2019'!B15" display="(4) Levy Comp" xr:uid="{30E7F834-B71A-42E3-BF1E-31BB8881A43D}"/>
    <hyperlink ref="B9" location="'Levy Comp FY2019'!B17" display="'Levy Comp FY2019'!B17" xr:uid="{9F88F98A-32D9-4E6C-89BC-219A7D9E9D3E}"/>
    <hyperlink ref="B10" location="'Levy Comp FY2019'!B19" display="'Levy Comp FY2019'!B19" xr:uid="{93CB5954-A52C-4C53-B355-99E2C7B25D78}"/>
    <hyperlink ref="B11" location="'Levy Comp FY2019'!B21" display="'Levy Comp FY2019'!B21" xr:uid="{458D2E9E-9451-4B13-8564-B1E98215C214}"/>
    <hyperlink ref="B12" location="'Levy Comp FY2019'!B23" display="'Levy Comp FY2019'!B23" xr:uid="{38E1CDC0-8F33-4E3C-8A12-60CB3EF7F272}"/>
    <hyperlink ref="B13" location="'Levy Comp FY2019'!B25" display="'Levy Comp FY2019'!B25" xr:uid="{336B0B6B-EC5B-497F-B0EC-675992C54937}"/>
    <hyperlink ref="B14" location="'Levy Comp FY2019'!B27" display="'Levy Comp FY2019'!B27" xr:uid="{6E084CF2-3F59-442F-8F56-2ADE427012CA}"/>
    <hyperlink ref="B15" location="'Levy Comp FY2019'!B29" display="'Levy Comp FY2019'!B29" xr:uid="{16DE16F7-D918-4683-9D6B-703D8F345A07}"/>
    <hyperlink ref="B16" location="'Levy Comp FY2019'!B31" display="'Levy Comp FY2019'!B31" xr:uid="{63E5EF9E-8C80-4539-9227-51D616297364}"/>
    <hyperlink ref="B18" location="'Levy Comp FY2019'!B34" display="'Levy Comp FY2019'!B34" xr:uid="{A8E2891D-D73F-4145-8673-45D832F16D8A}"/>
    <hyperlink ref="B19" location="'Levy Comp FY2019'!B36" display="'Levy Comp FY2019'!B36" xr:uid="{C756746F-51AA-4EF5-8E42-22373C69C782}"/>
    <hyperlink ref="B20" location="'Levy Comp FY2019'!B38" display="'Levy Comp FY2019'!B38" xr:uid="{6DCBD883-3BCC-4986-82F3-2498141B81B6}"/>
    <hyperlink ref="B22" location="'Levy Comp FY2019'!B40" display="'Levy Comp FY2019'!B40" xr:uid="{DEF7BCF1-C469-4C5D-B9A1-0F3F5C4F0EE4}"/>
    <hyperlink ref="B23" location="'Levy Comp FY2019'!B42" display="'Levy Comp FY2019'!B42" xr:uid="{18DFE9AC-52B0-4489-8434-1DFA9C745A57}"/>
    <hyperlink ref="B25" location="'Levy Comp FY2019'!B44" display="'Levy Comp FY2019'!B44" xr:uid="{BD7D8A39-BD5A-41C5-9E58-1A8A4C3D95AD}"/>
    <hyperlink ref="B26" location="'Levy Comp FY2019'!B46" display="'Levy Comp FY2019'!B46" xr:uid="{90B2B518-A7C9-4555-A10C-56285B1AA12E}"/>
    <hyperlink ref="B27" location="'Levy Comp FY2019'!B48" display="'Levy Comp FY2019'!B48" xr:uid="{C90D1DFA-993C-42A9-97D1-952B20D290A5}"/>
    <hyperlink ref="B28" location="'Levy Comp FY2019'!B50" display="(21) Levy Comp" xr:uid="{89460E1B-D972-41CB-A3C1-09DC7668E0E2}"/>
    <hyperlink ref="B29" location="'Levy Comp FY2019'!B52" display="'Levy Comp FY2019'!B52" xr:uid="{6A66D239-1B04-486A-A340-F11744F7ADE7}"/>
  </hyperlinks>
  <pageMargins left="0.7" right="0.7" top="0.75" bottom="0.75" header="0.3" footer="0.3"/>
  <pageSetup scale="95" orientation="portrait"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Instructions</vt:lpstr>
      <vt:lpstr>Levy Comp FY2024</vt:lpstr>
      <vt:lpstr>Levy Comp FY2023</vt:lpstr>
      <vt:lpstr>Levy CompFY2022</vt:lpstr>
      <vt:lpstr>Levy CompFY2021</vt:lpstr>
      <vt:lpstr>Levy Comp FY2020</vt:lpstr>
      <vt:lpstr>Levy Comp FY2019</vt:lpstr>
      <vt:lpstr>levycomp 2018</vt:lpstr>
      <vt:lpstr>Instructions-FY18-FY19</vt:lpstr>
      <vt:lpstr>levycomp 2017</vt:lpstr>
      <vt:lpstr>levycomp 2016</vt:lpstr>
      <vt:lpstr>levycomp 2015</vt:lpstr>
      <vt:lpstr>levycomp 2014</vt:lpstr>
      <vt:lpstr>levycomp 2013</vt:lpstr>
      <vt:lpstr>levycomp 2012</vt:lpstr>
      <vt:lpstr>levycomp 2011 </vt:lpstr>
      <vt:lpstr>levycomp 2010</vt:lpstr>
      <vt:lpstr>levycomp 2009</vt:lpstr>
      <vt:lpstr>Instructions!Print_Area</vt:lpstr>
      <vt:lpstr>'Instructions-FY18-FY19'!Print_Area</vt:lpstr>
      <vt:lpstr>'Levy Comp FY2019'!Print_Area</vt:lpstr>
      <vt:lpstr>'Levy Comp FY2020'!Print_Area</vt:lpstr>
      <vt:lpstr>'Levy CompFY2021'!Print_Area</vt:lpstr>
      <vt:lpstr>'Levy CompFY2022'!Print_Area</vt:lpstr>
      <vt:lpstr>'levycomp 2009'!Print_Area</vt:lpstr>
      <vt:lpstr>'levycomp 2010'!Print_Area</vt:lpstr>
      <vt:lpstr>'levycomp 2011 '!Print_Area</vt:lpstr>
      <vt:lpstr>'levycomp 2012'!Print_Area</vt:lpstr>
      <vt:lpstr>'levycomp 2014'!Print_Area</vt:lpstr>
      <vt:lpstr>Instructions!Print_Titles</vt:lpstr>
      <vt:lpstr>'Instructions-FY18-FY19'!Print_Titles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Jodi Rogers</cp:lastModifiedBy>
  <cp:lastPrinted>2021-06-10T21:25:37Z</cp:lastPrinted>
  <dcterms:created xsi:type="dcterms:W3CDTF">2002-04-05T17:16:23Z</dcterms:created>
  <dcterms:modified xsi:type="dcterms:W3CDTF">2023-08-07T14:44:42Z</dcterms:modified>
</cp:coreProperties>
</file>