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janelfavero/Creative Cloud Files/League Site/"/>
    </mc:Choice>
  </mc:AlternateContent>
  <xr:revisionPtr revIDLastSave="0" documentId="13_ncr:1_{1B5F691A-93E6-7740-9990-89D510F4DCB1}" xr6:coauthVersionLast="36" xr6:coauthVersionMax="36" xr10:uidLastSave="{00000000-0000-0000-0000-000000000000}"/>
  <bookViews>
    <workbookView xWindow="5260" yWindow="460" windowWidth="41720" windowHeight="22060" xr2:uid="{00000000-000D-0000-FFFF-FFFF00000000}"/>
  </bookViews>
  <sheets>
    <sheet name="Elected_Executive" sheetId="1" r:id="rId1"/>
    <sheet name="Admin_HR_Library_IT" sheetId="2" r:id="rId2"/>
    <sheet name="Police_Fire" sheetId="3" r:id="rId3"/>
    <sheet name="Public Works_Parks" sheetId="4" r:id="rId4"/>
  </sheets>
  <definedNames>
    <definedName name="_xlnm._FilterDatabase" localSheetId="1" hidden="1">Admin_HR_Library_IT!$A$1:$AS$83</definedName>
    <definedName name="_xlnm._FilterDatabase" localSheetId="0" hidden="1">Elected_Executive!$A$1:$N$83</definedName>
    <definedName name="_xlnm._FilterDatabase" localSheetId="2" hidden="1">Police_Fire!$A$1:$S$83</definedName>
    <definedName name="_xlnm._FilterDatabase" localSheetId="3" hidden="1">'Public Works_Parks'!$A$1:$AW$79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 i="4" l="1"/>
  <c r="AI3" i="4"/>
  <c r="AG3" i="4"/>
  <c r="AF3" i="4"/>
  <c r="AD3" i="4"/>
  <c r="AC3" i="4"/>
  <c r="U3" i="4"/>
  <c r="T3" i="4"/>
  <c r="O3" i="4"/>
  <c r="N3" i="4"/>
  <c r="L3" i="4"/>
  <c r="K3" i="4"/>
  <c r="F3" i="4"/>
  <c r="E3" i="4"/>
  <c r="F3" i="3"/>
  <c r="E3" i="3"/>
  <c r="AO3" i="2"/>
  <c r="AN3" i="2"/>
  <c r="AF3" i="2"/>
  <c r="AE3" i="2"/>
  <c r="AC3" i="2"/>
  <c r="AB3" i="2"/>
  <c r="Z3" i="2"/>
  <c r="Y3" i="2"/>
  <c r="X3" i="2"/>
  <c r="W3" i="2"/>
  <c r="U3" i="2"/>
  <c r="T3" i="2"/>
  <c r="R3" i="2"/>
  <c r="Q3" i="2"/>
  <c r="L3" i="2"/>
  <c r="K3" i="2"/>
  <c r="I3" i="2"/>
  <c r="H3" i="2"/>
  <c r="F3" i="2"/>
  <c r="E3" i="2"/>
  <c r="M3" i="1"/>
  <c r="L3" i="1"/>
</calcChain>
</file>

<file path=xl/sharedStrings.xml><?xml version="1.0" encoding="utf-8"?>
<sst xmlns="http://schemas.openxmlformats.org/spreadsheetml/2006/main" count="2075" uniqueCount="864">
  <si>
    <t>City/Town Name</t>
  </si>
  <si>
    <t>Class</t>
  </si>
  <si>
    <t>Are any of your city/town employees part of a collective bargaining unit (union)?</t>
  </si>
  <si>
    <t>Mayor Starting Salary</t>
  </si>
  <si>
    <t>Mayor Maximum Salary</t>
  </si>
  <si>
    <t>Council Member Starting Salary</t>
  </si>
  <si>
    <t>Council Member Maximum Salary</t>
  </si>
  <si>
    <t>City Manager Starting Salary</t>
  </si>
  <si>
    <t>City Manager Maximum Salary</t>
  </si>
  <si>
    <t>Assistant Manager Starting Salary</t>
  </si>
  <si>
    <t>Assistant Manager Maximum Salary</t>
  </si>
  <si>
    <t>Finance Director Starting Salary</t>
  </si>
  <si>
    <t>Finance Director Maximum Salary</t>
  </si>
  <si>
    <t>City Clerk Starting Salary</t>
  </si>
  <si>
    <t>City Clerk Maximum Salary</t>
  </si>
  <si>
    <t>City Treasurer Starting Salary</t>
  </si>
  <si>
    <t>City Treasurer Maximum Salary</t>
  </si>
  <si>
    <t>Clerk/Treasurer Starting Salary</t>
  </si>
  <si>
    <t>Clerk/Treasurer Maximum Salary</t>
  </si>
  <si>
    <t>Deputy Clerk/ Starting Salary</t>
  </si>
  <si>
    <t>Deputy Clerk Maximum Salary</t>
  </si>
  <si>
    <t>City Judge Starting Salary</t>
  </si>
  <si>
    <t>City Judge Maximum Salary</t>
  </si>
  <si>
    <t>City Attorney Starting Salary</t>
  </si>
  <si>
    <t>City Attorney Maximum Salary</t>
  </si>
  <si>
    <t>Human Resource Director Starting Salary</t>
  </si>
  <si>
    <t>Human Resource Director Maximum Salary</t>
  </si>
  <si>
    <t>IT Director Starting Salary</t>
  </si>
  <si>
    <t>IT Director Maximum Salary</t>
  </si>
  <si>
    <t>Police Chief Starting Salary</t>
  </si>
  <si>
    <t>Police Chief Maximum Salary</t>
  </si>
  <si>
    <t>Fire Chief Starting Salary</t>
  </si>
  <si>
    <t>Fire Chief Maximum Salary</t>
  </si>
  <si>
    <t>Police Officer Starting Salary</t>
  </si>
  <si>
    <t>Police Officer Maximum Salary</t>
  </si>
  <si>
    <t>Paid Firefighter Starting Salary</t>
  </si>
  <si>
    <t>Paid Firefighter Maximum Salary</t>
  </si>
  <si>
    <t>Volunteer Firefighter Starting Salary</t>
  </si>
  <si>
    <t>Volunteer Firefighter Maximum Salary</t>
  </si>
  <si>
    <t>Public Works Director Starting Salary</t>
  </si>
  <si>
    <t>Public Works Director Maximum Salary</t>
  </si>
  <si>
    <t>City Services Superintendent Starting Salary</t>
  </si>
  <si>
    <t>City Services Superintendent Maximum Salary</t>
  </si>
  <si>
    <t>Sanitation Superintendent Starting Salary</t>
  </si>
  <si>
    <t>Sanitation Superintendent Maximum Salary</t>
  </si>
  <si>
    <t>Sewer Superintendent Starting Salary</t>
  </si>
  <si>
    <t>Sewer Superintendent Maximum Salary</t>
  </si>
  <si>
    <t>Water Superintendent Starting Salary</t>
  </si>
  <si>
    <t>Water Superintendent Maximum Salary</t>
  </si>
  <si>
    <t>Street Superintendent Starting Salary</t>
  </si>
  <si>
    <t>Street Superintendent Maximum Salary</t>
  </si>
  <si>
    <t>City Engineer Starting Salary</t>
  </si>
  <si>
    <t>City Engineer Maximum Salary</t>
  </si>
  <si>
    <t>Parks Superintendent Starting Salary</t>
  </si>
  <si>
    <t>Parks Superintendent Maximum Salary</t>
  </si>
  <si>
    <t>Recreation Director Starting Salary</t>
  </si>
  <si>
    <t>Recreation Director Maximum Salary</t>
  </si>
  <si>
    <t>General Laborer Starting Salary</t>
  </si>
  <si>
    <t>General Laborer Maximum Salary</t>
  </si>
  <si>
    <t>Truck Driver, Heavy Starting Salary</t>
  </si>
  <si>
    <t>Truck Driver, Heavy Maximum Salary</t>
  </si>
  <si>
    <t>Equipment Operator Starting Salary</t>
  </si>
  <si>
    <t>Equipment Operator Maximum Salary</t>
  </si>
  <si>
    <t>Executive Secretary Starting Salary</t>
  </si>
  <si>
    <t>Executive Secretary Maximum Salary</t>
  </si>
  <si>
    <t>Administrative Assistant Starting Salary</t>
  </si>
  <si>
    <t>Administrative Assistant Maximum Salary</t>
  </si>
  <si>
    <t>City Manager Minimum Education/Experience</t>
  </si>
  <si>
    <t>Assistant Manager Minimum Education/Experience</t>
  </si>
  <si>
    <t>Finance Director Minimum Education/Experience</t>
  </si>
  <si>
    <t>City Clerk Minimum Education/Experience</t>
  </si>
  <si>
    <t>City Treasurer Minimum Education/Experience</t>
  </si>
  <si>
    <t>Clerk/Treasurer Minimum Education/Experience</t>
  </si>
  <si>
    <t>Deputy Clerk Minimum Education/Experience</t>
  </si>
  <si>
    <t>City Judge Minimum Education/Experience</t>
  </si>
  <si>
    <t>Human Resource Director Minimum Education/Experience</t>
  </si>
  <si>
    <t>IT Director Minimum Education/Experience</t>
  </si>
  <si>
    <t>Police Chief Minimum Education/Experience</t>
  </si>
  <si>
    <t>Fire Chief Minimum Education/Experience</t>
  </si>
  <si>
    <t>Police Officer Minimum Experience/Education</t>
  </si>
  <si>
    <t>Paid Firefighter Minimum Education/Experience</t>
  </si>
  <si>
    <t>Public Works Director Minimum Education/Experience</t>
  </si>
  <si>
    <t>City Services Super. Minimum Education/Experience</t>
  </si>
  <si>
    <t>Sanitation Super. Minimum Education/Experience</t>
  </si>
  <si>
    <t>Sewer Super Minimum Education/Experience</t>
  </si>
  <si>
    <t>Water Super Minimum Education/Experience</t>
  </si>
  <si>
    <t>Street Super Minimum Education/Experience</t>
  </si>
  <si>
    <t xml:space="preserve">City Engineer Minimum Education/Experirence </t>
  </si>
  <si>
    <t>City Services/Public Works Worker Starting Salary</t>
  </si>
  <si>
    <t>City Services/Public Works Worker Maximum Salary</t>
  </si>
  <si>
    <t>City Services/Public Works Worker Minimum Education/Experience</t>
  </si>
  <si>
    <t>Parks Sup Minimum Education/Experience</t>
  </si>
  <si>
    <t>Recreation Director Minimum Education/Experience</t>
  </si>
  <si>
    <t>Library Director/Lead Librarian Starting Salary</t>
  </si>
  <si>
    <t>Library Director/Lead Librarian Maximum Salary</t>
  </si>
  <si>
    <t>Library Director/Lead Librarian Minimum Education/Experience</t>
  </si>
  <si>
    <t>Library Assistant/Technician Starting Salary</t>
  </si>
  <si>
    <t>Library Assistant/Technician Maximum Salary</t>
  </si>
  <si>
    <t>Library Assistant/Technician Minimum Education/Experience</t>
  </si>
  <si>
    <t>General Laborer Minimum Education/Experirence</t>
  </si>
  <si>
    <t>Truck Driver, Heavy Minimum Education/Experience</t>
  </si>
  <si>
    <t>Equipment Operator Minimum Education/Experience</t>
  </si>
  <si>
    <t>General Office Administration Starting Salary</t>
  </si>
  <si>
    <t>General Office Administration Maximum Salary</t>
  </si>
  <si>
    <t>General Office Administration Minimum Education/Experience</t>
  </si>
  <si>
    <t>Executive Secretary Minimum Education/Experience</t>
  </si>
  <si>
    <t>Administrative Assistant Minimum Education/Experience</t>
  </si>
  <si>
    <t>Water/Sewer/Utility Plant Operator Starting Salary</t>
  </si>
  <si>
    <t>Water/Sewer/Utility Plant Operator Maximum Salary</t>
  </si>
  <si>
    <t>Water/Sewer/Utility Plant Operator Minimum Education/Experience</t>
  </si>
  <si>
    <t>Parks/Rec Worker Starting Salary</t>
  </si>
  <si>
    <t>Parks/Rec Worker Maximum Salary</t>
  </si>
  <si>
    <t>Parks/Rec Worker Minimum Education/Experience</t>
  </si>
  <si>
    <t># of FTE</t>
  </si>
  <si>
    <t>GREAT FALLS</t>
  </si>
  <si>
    <t>YES</t>
  </si>
  <si>
    <t>City Manager's salary is a negotiated contract with the commission. No set salary range</t>
  </si>
  <si>
    <t>Education and experience equivalent to a Master's Degree in Public Administration, Business Administration or a related field.  ICMA Credentialed.</t>
  </si>
  <si>
    <t>Education and experience equivalent to a Master's Degree in Public Administration, Business Administration or a related field.  Experience with community development including economic, development review, planning and public works processes.  Five years of experience as a city department head or comparable managerial position with municipal budgeting and program management experience.</t>
  </si>
  <si>
    <t xml:space="preserve">MA Degree, CPA or Certified Govern Finance Officer, five years experience in public financial management, three years supervisory experience, </t>
  </si>
  <si>
    <t>A Bachelor's Degree in public administration, business administration, administrative management or closely related field.  A combination of education and experience that provides the requisite knowledge, skills and abilities.  Equivalent of five years of progressively responsible administrative experience, including at least two years with supervisory responsibilities.</t>
  </si>
  <si>
    <t>A high school diploma or equivalent.  An combination of education and experience equivalent to an Associate's Degree in business administration or related field. Three years experience</t>
  </si>
  <si>
    <t>BA required, MA preferred, HR certification, five years experience including supervision or management experience</t>
  </si>
  <si>
    <t>BA Degree, five years experience, three years supervisory experience</t>
  </si>
  <si>
    <t>A Masters Degree in library/information science from an ALA accredited library school, preferred.  A combination of training, education and experience equivalent to a Master's Degree in library science would be considered.  Certification in the Montana Certification Program for Library Directors, Staff and Trustees is required.  Proven executive-level management with five to ten years of progressively responsible experience in strategic leadership, management and public library administration, preferably in a medium to large library system.</t>
  </si>
  <si>
    <t>High School Diploma or Equivalent, three years experience</t>
  </si>
  <si>
    <t>High School Diploma or equivalent, five years experience</t>
  </si>
  <si>
    <t>Training and experience equivalent to an Associates Degree, four years experience</t>
  </si>
  <si>
    <t>BA Degree or training and experience equivalent, FBI national Academy Certification, POST Certifiations, ten years experience, five years of supervisory experience</t>
  </si>
  <si>
    <t>Bachelors Degree in administrative or managerial discipline to include public administration and fire science.  National Fire Academy Executive Fire Officers program preferred, graduate degree in fire science, public administration or business administration preferred, ten years or progressively responsible firefighting and administrative experience, including a minimium of five years as a division or higher within a comparably sized fire department.</t>
  </si>
  <si>
    <t>$38.32 plus longevity of 16.50 per month per year of service, max 20 years</t>
  </si>
  <si>
    <t>High School Diploma or equivalent, POST Certification, Weapons certification, one year experience</t>
  </si>
  <si>
    <t>A high school diploma or equivalent.  Satisfactorily completed all GFFR driver/operator knowledge and skill testings and approved by GFFR Driver/Operator test booklet.  Completed three years of practical experience as a firefighter.  Completed the following IFSTA tests:  pumping apparatus, fire service hydraulics and water supply, respiratory protection for fire and emergency services, aerial apparatus driver operator, fire loss control.</t>
  </si>
  <si>
    <t>Education and experience equivalent to a Bachelor's Degree in civil engineering or a related field.  Eight years of professional engineering or public works administration experience, with a minimum of four years in a supervisory capacity.  Registration as a professional civil engineer.</t>
  </si>
  <si>
    <t>A high school diplomas or equivalent and two years of college level coursework in business administration or related field.  Five years of responsible municipal operations, maintenance, construction, and contract administration experience including three years of management and supervisory experience.</t>
  </si>
  <si>
    <t>BA Degree, Montana Class 1 Water Treatment  and Wastewater Treatment Plant Operator's licenses, five years experience, three years supervisory experience</t>
  </si>
  <si>
    <t>A high school diplomas or equivalent.  Five years of experience in street construction, maintenance and repair, with a minimum of five years of supervisory experience.</t>
  </si>
  <si>
    <t>High School Diploma or equivalent, Montana class I Water Treatment Plant Operator license, one to three year experience</t>
  </si>
  <si>
    <t xml:space="preserve">A Bachelor's Degree from an accredited college or university in civil engineering, construction engineering technology or a closely related field.  Extensive (12 or more years) experience in civil engineering, surveying/drafting, and public works and utilities planning, design, and construction.  Considerable (6 to 8 years) supervisory experience.  Licensed in Montana as a Professional Engineer for the State of Montana.  </t>
  </si>
  <si>
    <t>Parks Manager - Education and experience eequivalent to a BA in Hroticulture, Landscape Architecture or related field, five years experience in maintenance, construction and development of pards and parks systems, three years supervisory experience, obtain a Montana Pesticide applicator's license.</t>
  </si>
  <si>
    <t>Parks and Recreation Director - BA Degree, MA desired,CPRP  strongly desired,  five years supervisory experience</t>
  </si>
  <si>
    <t>This category is broad.  The rates given are for the parks maintenance workers including the foreman wage. Requirements are high school diploma and a driver's license. We have concession workers, pool cleaners, life guards, etc. They start at minimum wage.</t>
  </si>
  <si>
    <t>High School Diploma or equivalent, one year experience desired</t>
  </si>
  <si>
    <t>High School Diploma or Equivalent, CDL with Air Brake, Tanker an hazardous materials endorsements, one year experience with heavy equipment or two years in street construction and repair</t>
  </si>
  <si>
    <t>High school diploma or equivalent, CDL with Air Brake, Tanker and  hazardous materials endorsements, one year experience with heavy equipment or two years in street construction and repair</t>
  </si>
  <si>
    <t>No</t>
  </si>
  <si>
    <t>FROMBERG</t>
  </si>
  <si>
    <t>NO</t>
  </si>
  <si>
    <t>Town</t>
  </si>
  <si>
    <t>no</t>
  </si>
  <si>
    <t>$340.97/month</t>
  </si>
  <si>
    <t>$500/month</t>
  </si>
  <si>
    <t>ST. IGNATIUS</t>
  </si>
  <si>
    <t>WHITE SULPHUR SPRINGS</t>
  </si>
  <si>
    <t>BELGRADE</t>
  </si>
  <si>
    <t>WHITEHALL</t>
  </si>
  <si>
    <t>High School Water and Sewer Cert.15.21</t>
  </si>
  <si>
    <t>unknown</t>
  </si>
  <si>
    <t>High School or GED</t>
  </si>
  <si>
    <t>High School or GED/Fitness for Duty</t>
  </si>
  <si>
    <t>4 year degree or equivalent experience</t>
  </si>
  <si>
    <t>Bachelor's and 1-3 years exper</t>
  </si>
  <si>
    <t>High School or GED, 3 yrs work</t>
  </si>
  <si>
    <t xml:space="preserve">High School or GED </t>
  </si>
  <si>
    <t>Bachelor's, 4 yrs PW exper</t>
  </si>
  <si>
    <t>SUPERIOR</t>
  </si>
  <si>
    <t>PER Pay Matrix</t>
  </si>
  <si>
    <t>semi annual stipend depending on a point system</t>
  </si>
  <si>
    <t>Ass. Degree Certified Town Clerk /Treasurer</t>
  </si>
  <si>
    <t>high school and some college</t>
  </si>
  <si>
    <t>1st</t>
  </si>
  <si>
    <t>3rd</t>
  </si>
  <si>
    <t>$400/month</t>
  </si>
  <si>
    <t>$100/month</t>
  </si>
  <si>
    <t>High School Diploma</t>
  </si>
  <si>
    <t>HARLEM</t>
  </si>
  <si>
    <t>Yes</t>
  </si>
  <si>
    <t>•	Graduation from a college or university of recognized standing with a bachelor’s degree in Accounting, Finance or Business Administration; and
•	Considerable experience in public financial administration</t>
  </si>
  <si>
    <t>CLERK III                               •	Graduation from high school or equivalent; with additional training in secretarial or business-related courses, computer applications, bookkeeping; and
•	Two years’ experience in the performance of secretarial and administrative support duties, including bookkeeping, preparation of reports, computer applications; and
•	Two years’ experience in the preparation, distribution and maintenance of legal records and related support documents; or
•	Any equivalent combination of experience and training which provides the knowledge, skills and abilities required to perform the work.</t>
  </si>
  <si>
    <t>Elected Official</t>
  </si>
  <si>
    <t>CLERK II                       •	Graduation from high school; and
•	Some experience in general office duties, money handling and customer service; or
•	Any equivalent combination of experience and training which provides the knowledge, skills and abilities necessary to perform the work.</t>
  </si>
  <si>
    <t>CLERK III                                 •	Graduation from high school, preferably supplemented by additional training in paralegal duties; and
•	Considerable experience in the use and operation of a personal computer including related Office software and e-mail applications; and
•	Considerable experience in the preparation, distribution  and maintenance of legal  records and related support documents, including administrative follow-up actions and  the use of computers and related word processing and spreadsheet applications; or
•	Any equivalent combination of experience and training which provides the knowledge, skills and abilities required to perform the work.</t>
  </si>
  <si>
    <t>•	Graduation from a college or university of recognized standing with a Bachelor’s Degree in Public Administration, Human Resource Management or closely related field; and
•	Extensive experience in human resource management including union contract negotiations and contract oversight and compliance issues, preferably in the public sector at the local government level; or
•	An equivalent combination of experience and training which provides the knowledge, skills and abilities necessary to perform the work.</t>
  </si>
  <si>
    <t>Graduation from a regionally accredited college or university with a Bachelor’s Degree in Information Technology, Computer Science, Networking, System Design or a related IT area; or, a management degree or MBA with extensive, proven experience and background in information technology, networking, and system design.
•	Five (5) or more years in network systems design, installation, maintenance, and administration; and five (5) or more year’s supervisory experience;
•	Experience with telecommunications interface with networks is preferred;
•	Any equivalent combination of experience and training which provides the knowledge, skills and abilities necessary to perform the work.</t>
  </si>
  <si>
    <t>•	MLS from an ALA accredited program or Masters in Education with library science core 	study; and
•		3 years varied library experience primarily in public libraries, with progressively responsible 	duties; and
•		Experience in administrative and supervisory capacities that include public relations, 	information technologies, human resources, budgeting, strategic planning and library services 	and policies; or
•	Any equivalent combination of experience and training which provides the knowledge, skills and abilities necessary to perform the work.</t>
  </si>
  <si>
    <t>Library Clerk II                             High School diploma or equivalent required, with college level studies, computer training and library experience highly desired.</t>
  </si>
  <si>
    <t xml:space="preserve">CLERK I               •    Graduation from high school, supplemented by additional training in computers and computer applications related to assigned duties; and
•   Up to 5 years’ experience in the performance of secretarial and administrative support duties, including bookkeeping, managing accounts receivable and accounts payable, preparation of reports and direction and supervision of other clerical personnel; or
•    Any equivalent combination of experience and training which provides the knowledge, skills and abilities necessary to perform the work.
 </t>
  </si>
  <si>
    <t>•	As established in 2.20.130 Butte-Silver Bow Municipal Code and;
•	Some experience in law enforcement preferred.</t>
  </si>
  <si>
    <t>•	As established in 2.16.370, Butte-Silver Bow Municipal Code; and
•	Some experience in firefighting is highly preferred.</t>
  </si>
  <si>
    <t xml:space="preserve"> · Graduation from a college or university of recognized standing with a Bachelor's  Degree in Civil Engineering or Public Works Administration; and
· Registration as a Professional Engineer (P.E.) in the State of Montana, or the ability to obtain such registration within one year of employment; and
 Extensive experience in public works administration, including at least 5 years of  supervisory/management  experience, preferably with a City-County government; or
· Any equivalent combination of experience and training which provides the knowledge, skills and abilities required to perform the work.</t>
  </si>
  <si>
    <t>•	Bachelor’s degree in environmental health or other related degree with a minimum of 45 quarter hours or 30 semester hours in the physical and biological health sciences with specific courses in biology, chemistry and microbiology.
•	Successful passage of the Registered Environmental Health Specialist examination provided by the National Environmental Health Association. 
•	At least six years of work experience, or a master’s degree and three to five years of work experience, demonstrating progressive independence and supervisory responsibilities.
•	Experience managing a staff and past work in public health, environmental health and/or environmental stewardship is strongly preferred.  
•	Knowledge of emergency preparedness, at home, work and in the community. 
•	Knowledge of the incident command structure and its use.</t>
  </si>
  <si>
    <t>•	Graduation from high school, supplemented by classes in chemistry or biology; and
•	Considerable experience in the operation of treatment plants and inspection sites; and
•	Considerable experience with laboratory practices and equipment; and
•	Some supervisory experience preferred; or
•	Any equivalent combination of experience and training which provides the knowledge, skills and abilities required to perform the work.</t>
  </si>
  <si>
    <t>•	Graduation from high school,  preferably supplemented by additional training in freshwater treatment and equipment maintenance and repair; and
•	Some experience in the repair and maintenance of large equipment; or
•	Any equivalent combination of experience and training which provides the required knowledge, skills and abilities to perform the work.</t>
  </si>
  <si>
    <t>•	Graduation from a college or university of recognized standing with a Bachelor’s Degree in Engineering preferred, supplemented by experience sufficient to gain registration as a 
professional engineer; OR 
•	Considerable experience in public utility design, construction, and maintenance; and
•	Considerable experience in computerized mapping/drafting and distribution system analysis; OR
•	ANY EQUIVALENT COMBINATION OF EDUCATION, EXPERIENCE AND TRAINING WHICH PROVIDES THE KNOWLEDGE, SKILLS AND ABILITIES TO PERFORM THE WORK.</t>
  </si>
  <si>
    <t>•	Graduation from high school, preferably supplemented by additional training in water treatment and equipment maintenance and repair; and
•	Some experience in the repair and maintenance of large equipment; or
•	Any equivalent combination of experience and training which provides the required knowledge, skills and abilities to perform the work.</t>
  </si>
  <si>
    <t>Graduation from a college or university of recognized standing with a Bachelor's Degree in Engineering required;
Considerable experience in public utility design, construction, and maintenance preferred;
Considerable experience in computerized mapping/drafting and distribution system analysis preferred</t>
  </si>
  <si>
    <t>Graduation from a college or university of recognized standing with a bachelor’s degree in Recreation, Recreation Administration, Public Administration, or a closely related field; and
•	Five years’ experience in parks and recreation management and administration, including supervision of recreation programs and park maintenance; or
•	      At least two years management and supervisory experience;
•	Any equivalent combination of experience and training which provides the knowledge, skills and abilities required to perform the work.</t>
  </si>
  <si>
    <t>Graduation from a college or university of recognized standing with a Bachelor’s Degree in 
Recreation or Public Administration; and
Extensive experience in a community recreation, special event management, considerable experience in coordinating public services that support community events.
Any equivalent combination of experience and training which provides the knowledge, skills and 
abilities necessary to perform the work.</t>
  </si>
  <si>
    <t>•	Graduation from high school; and
•	Some experience in the maintenance and repair of water distribution systems; or
•	Some experience in the maintenance and repair of sewer systems; or
•	Some experience in the maintenance and repair of roadways; or
•	Some experience in the maintenance and operation of landfills; or
•	Some construction and/or grounds maintenance experience preferred; or
•	Some experience with irrigation systems; or
•	Any equivalent combination of experience and training which provides the knowledge, skills and abilities necessary to perform the work.</t>
  </si>
  <si>
    <t>•	Possession of a Commercial Drivers License issued by the State of Montana. Some positions within this class may require possession of a Commercial Drivers License with specialized endorsements;
•	Class A endorsement.</t>
  </si>
  <si>
    <t>Graduation from high school; and
•	       Preferred MSHA certified Miner Training; and
•	Considerable experience operating and maintaining heavy road and street construction and maintenance equipment; or
•	Any equivalent combination of experience and training which provides the knowledge, skills and abilities necessary to perform the work.</t>
  </si>
  <si>
    <t>$450/month</t>
  </si>
  <si>
    <t>$150/month</t>
  </si>
  <si>
    <t>HS Diploma/GED and experience preferred</t>
  </si>
  <si>
    <t>HS Diploma/GED</t>
  </si>
  <si>
    <t>Contracted</t>
  </si>
  <si>
    <t xml:space="preserve">HS Diploma/GED and 2 years experience </t>
  </si>
  <si>
    <t xml:space="preserve">HS Diploma/GED </t>
  </si>
  <si>
    <t>2nd</t>
  </si>
  <si>
    <t>$140,000 annually</t>
  </si>
  <si>
    <t>4 year degree (Masters preferred) + 5 years as CM or Assistant CM experience</t>
  </si>
  <si>
    <t>n/a</t>
  </si>
  <si>
    <t>4 year degree (Masters preferred) + 5 years experience as Director + CPA preferred</t>
  </si>
  <si>
    <t>4 year degree + 5 years experience + CPA preferred</t>
  </si>
  <si>
    <t>4 year degree + 2 years experience + Certified Municipal Clerk preferred</t>
  </si>
  <si>
    <t>4 year degree + 3 years experience</t>
  </si>
  <si>
    <t>negotiated</t>
  </si>
  <si>
    <t>JD required</t>
  </si>
  <si>
    <t>4 year degree + 3 years experience + SHRM-SCP or equivalent certification</t>
  </si>
  <si>
    <t>4 year degree + 5 years experience + ITIL Foundations Cerficiation + CISCO Cent Certified</t>
  </si>
  <si>
    <t>4 year degree + 4 years experience</t>
  </si>
  <si>
    <t>High School + 1 year</t>
  </si>
  <si>
    <t>High School/GED + 2 years experience</t>
  </si>
  <si>
    <t>2 year degree + 5 years experience</t>
  </si>
  <si>
    <t>2 year degree + 4 years experience</t>
  </si>
  <si>
    <t>2 year degree + 7 years experience + MT POST Certificate + MT POST Supervisory Certificate w/in one year hire date</t>
  </si>
  <si>
    <t>4 year degree + 10 years experience, 5 at Lieutenant or higher</t>
  </si>
  <si>
    <t>High School/GED</t>
  </si>
  <si>
    <t>High School/GED + Montana Paramedic License + NFPA Firefighter I &amp; II training and certifications + NWCG Wildland Firefighter II certification + IS IC certification + NFPA medical &amp; fitness  requirements</t>
  </si>
  <si>
    <t>4 year degree + 6 years experience + Montana PE</t>
  </si>
  <si>
    <t>2 year degree + 5 years experience + Water Distribution, Water Treatment Wastewater Treatment Certification</t>
  </si>
  <si>
    <t>High School/GED + 2 years experience + CDL.  Includes probationary Assistant Operator, Operator I and Operator II.  Minimum of 7 year progression to Operator II.</t>
  </si>
  <si>
    <t>High School/GED + 3 years experience + Water/Wastewater Certification(s)</t>
  </si>
  <si>
    <t>4 year degree + 4 years experience + Montana PE</t>
  </si>
  <si>
    <t>High School/GED + 5 years experience</t>
  </si>
  <si>
    <t>4 year degree + 5 years experience</t>
  </si>
  <si>
    <t>2 years exp.</t>
  </si>
  <si>
    <t>Office Experience</t>
  </si>
  <si>
    <t>If Paid monthly/weekly stipend indicate amount and frequency</t>
  </si>
  <si>
    <t>JD required for all attorneys</t>
  </si>
  <si>
    <t>Responsible for overseeing personnel department</t>
  </si>
  <si>
    <t>Responsible for overseeing the IT Dept/Computers for organization</t>
  </si>
  <si>
    <t>If paid stipend indicate amt and frequency</t>
  </si>
  <si>
    <t>State cert &amp; 5 years exp.</t>
  </si>
  <si>
    <t xml:space="preserve"> </t>
  </si>
  <si>
    <t>State cert water/sewer</t>
  </si>
  <si>
    <t>$2,400/month stipend</t>
  </si>
  <si>
    <t>$1,600/month stipend</t>
  </si>
  <si>
    <t xml:space="preserve">• Master’s Degree in Public Administration, Business Administration, or a closely related field; and 
• Extensive (7-10 years) experience in management, preferably in the public sector at the local level of any government; or
• Any equivalent combination of experience and training which provides the knowledge, skills and abilities necessary to perform the work.
</t>
  </si>
  <si>
    <t xml:space="preserve">• Bachelors’ Degree in Public Administration, Business Administration, or a closely related field; AND
• Extensive (7 or more years) experience in public management, preferably in the public sector at the local level of any government; 
• OR Any equivalent combination of experience and training which provides the knowledge, skills and abilities necessary to successfully perform the work.
</t>
  </si>
  <si>
    <t xml:space="preserve">• Master’s Degree in Business, Public Administration, Governmental Accounting, Public Finance, or a closely related field; and
• Considerable (5 to 7 years) government financial management experience; and
• Some (at least 4 years) supervisory experience;  or
• Any combination of experience and training which provides the equivalent scope of knowledge, skills, and abilities necessary to perform the work.
</t>
  </si>
  <si>
    <t xml:space="preserve">• Bachelors Degree in Office Administration, Public Administration or a related field; and
• Considerable (5-7 years) increasingly responsible administrative experience; or
• Any equivalent combination of experience and training which provides the knowledge, skills, and abilities necessary to perform the work.
</t>
  </si>
  <si>
    <t xml:space="preserve">Bachelor’s Degree in Business, Accounting, or a closely related field; and
• Considerable (3-5 years) experience in general accounting, preferably in a government environment, including some supervisory experience; or
•  Any combination of experience and training which provides the equivalent scope of  knowledge, skills, and abilities necessary to perform the work.
</t>
  </si>
  <si>
    <t xml:space="preserve">• Associate’s Degree; and
• Four (4) years-experience in an office environment, including at least 2 years of progressively responsible work experience; 
• OR Any equivalent combination of experience and training which provides the knowledge, skills, and abilities necessary to perform the work.
</t>
  </si>
  <si>
    <t xml:space="preserve">• Bachelor’s Degree in Business or Public Administration or a closely related field; and
• Extensive (7-10 years) experience in Human Resources management; and 
• Considerable (5) years supervisory experience; and
• Considerable (5-6) years experience working in government, non-profit, or collective bargaining environment or
• Any combination of experience and training which provides the equivalent scope of knowledge, skills, and abilities necessary to perform the work.
</t>
  </si>
  <si>
    <t xml:space="preserve">• Master’s Degree in Library Science, Information Science, or a closely related field; and
• Extensive library organization and management experience.
</t>
  </si>
  <si>
    <t xml:space="preserve"> Bachelor’s Degree; AND
• Some (1-3 years) library and computer experience; OR
• Any combination of experience and training which provides the equivalent scope of knowledge, skills, and abilities necessary to perform the work.
</t>
  </si>
  <si>
    <t xml:space="preserve">• Bachelor’s Degree in Business Management, Public Relations, or closely related  field; and
• Considerable (4 to 6) increasingly responsible administrative experience; or
• Any combination of experience and training which provides the equivalent scope of knowledge, skills, and abilities necessary to perform the work.
</t>
  </si>
  <si>
    <t xml:space="preserve">High school diploma or GED; and
• Some (1-3 years) clerical experience; or 
• Any combination of experience and training which provides the equivalent scope of knowledge, skills, and abilities necessary to perform the work.
</t>
  </si>
  <si>
    <t xml:space="preserve">• Possession of a Bachelor’s Degree in Public Administration, Criminal Justice, or a closely related field; AND
• Extensive (at least10 years) related experience, with considerable (at least 5 years) responsibility in a supervisory capacity; 
• OR, Any equivalent combination of experience and training which provides the knowledge, skills and abilities to perform the essential duties of the position.
</t>
  </si>
  <si>
    <t xml:space="preserve">• Possession of a Bachelor’s Degree in Public Administration, Fire Science or a related field; and
• Extensive (at least 10 years) related experience, with considerable (at least 5 years) responsibility in a supervisory capacity; 
• OR, Any equivalent combination of experience and training which provides the knowledge, skills, and abilities necessary to perform the work.  
</t>
  </si>
  <si>
    <t xml:space="preserve">• Bachelor’s Degree in Engineering (PE preferred), Business Administration, or Public Administration or related field; and
• 7-10  years of progressively responsible experience in public works operations, engineering, or a related field, including at least 5 years in a supervisory role; or
• Any equivalent combination of experience and training which provides the knowledge, skills and abilities necessary to perform the work.
</t>
  </si>
  <si>
    <t xml:space="preserve">• Bachelor’s degree in Civil Engineering, Construction Engineering Technology, or a closely related field; and
• Extensive (7 or more years) experience in civil engineering, surveying/drafting, and public works and utilities planning, design, and construction; and
• Considerable (4 to 6 years) supervisory experience; and
• Licensed in Montana as a Professional Engineer for the State of Montana, (Equivalent certification will be accepted.  However, as a condition of continued employment, Montana certification must be obtained within 6 months of employment); and
• Any combination of experience and training which provides the equivalent scope of knowledge, skills, and abilities necessary to perform the work.
</t>
  </si>
  <si>
    <t xml:space="preserve">• Bachelor’s Degree in Public Administration or a closely related field; and
• Considerable (at least 4 years) related supervisory experience, preferably in the public sector; or 
• Any combination of experience and training which provides the equivalent scope of knowledge, skills, and abilities necessary to perform the work.
</t>
  </si>
  <si>
    <t xml:space="preserve">• High School Diploma or GED; and
• At least 1-3 years-experience in maintenance, construction and repair of park-related grounds, trails and related buildings; and in the operation, service and minor repair of a variety of light and heavy duty equipment, including turf and trail equipment, and general shop equipment; or
• Any combination of experience and training which provides the equivalent scope of knowledge, skills, and abilities necessary to perform the work.
</t>
  </si>
  <si>
    <t>High schoo diploma or GED</t>
  </si>
  <si>
    <t>no maximum</t>
  </si>
  <si>
    <t>high school diploma or GED</t>
  </si>
  <si>
    <t>experience/training=provided knowledge</t>
  </si>
  <si>
    <t>knowledge through experience/training</t>
  </si>
  <si>
    <t>high school diploma/GED</t>
  </si>
  <si>
    <t>Bachelor's degree in business, government</t>
  </si>
  <si>
    <t>yes</t>
  </si>
  <si>
    <t>Valid MT Drivers License, College Graduate/Business/Records Mgt</t>
  </si>
  <si>
    <t>High School Diploma, specialized coursework in accounting, investments, finance, general office practices</t>
  </si>
  <si>
    <t>High School Diploma, working knowledge of computers and modern ofice practices and procedures</t>
  </si>
  <si>
    <t>3705.87/mo</t>
  </si>
  <si>
    <t>Bachelor's degree, Library experience including work with ILS, knowledge and acceptance of American Library Association of Ethics andMT confidentiality and Privacy of Library Record Laws</t>
  </si>
  <si>
    <t>High School Diploma, 2 years post secondary education or library training or related field</t>
  </si>
  <si>
    <t>High School Diploma, Workign knowledge of computers and modern office practices and procedures</t>
  </si>
  <si>
    <t>HS diploma basic law training 10 yrs exp in law enforcement no felony convictions 18+ years MT DL and supervisory Experience</t>
  </si>
  <si>
    <t>Bachelor's degree in fire science or closely related field. 7+ yrs experience in fire work. Compeltion of fire basic training academy 21+yeard MT DL and no felony convictions</t>
  </si>
  <si>
    <t>HS diploma 18+ years, MT DL, no felony, pass drug test, some knowledge of modern law enforcement</t>
  </si>
  <si>
    <t>MT DL, HS Diploma, College degree preferred, considerable knowledge of civil engineering principles</t>
  </si>
  <si>
    <t>High School Diploma, Valid DL, Skill in operation of equipmnet specific to operation of water/sewer dept, certification of state of MT within at lease a 2a, 3b and 1c water/wastewater operators license</t>
  </si>
  <si>
    <t>High School Diploma, Valid DL, Skill in operation of equipmnet specific to operation of water/sewer dept, certification of state of MT within at lease a 2a, 3b and 1c water/wastewater operators license within one year</t>
  </si>
  <si>
    <t>Valid MT driver's lisence, HS Diploma, Knowledge/skill in operating required equipment</t>
  </si>
  <si>
    <t>High School Diploma, Knowledge of equipment, materials, methods and procedures used in maintenance</t>
  </si>
  <si>
    <t>DOE</t>
  </si>
  <si>
    <t>Varies</t>
  </si>
  <si>
    <t xml:space="preserve">2 yrs College Acct or related exp </t>
  </si>
  <si>
    <t xml:space="preserve">HS 1 yr College Acct or related exp   </t>
  </si>
  <si>
    <t>HS</t>
  </si>
  <si>
    <t>4 yr college 5 yr exp</t>
  </si>
  <si>
    <t>volunteer</t>
  </si>
  <si>
    <t>HS post certification</t>
  </si>
  <si>
    <t>HS 1 tech and 1yr mechanical exp</t>
  </si>
  <si>
    <t>HS   CDL</t>
  </si>
  <si>
    <t>HS  CDL</t>
  </si>
  <si>
    <t>HS  CPR</t>
  </si>
  <si>
    <t>computer and bookkeeping skills</t>
  </si>
  <si>
    <t>drivers licence</t>
  </si>
  <si>
    <t>BOULDER</t>
  </si>
  <si>
    <t>minimum wage</t>
  </si>
  <si>
    <t>stipend minimum wage per hour of service</t>
  </si>
  <si>
    <t>$125/meeting</t>
  </si>
  <si>
    <t>$375/month</t>
  </si>
  <si>
    <t>$75/meeting</t>
  </si>
  <si>
    <t>$225/month</t>
  </si>
  <si>
    <t>$2625/month</t>
  </si>
  <si>
    <t>$1375/month</t>
  </si>
  <si>
    <t>Cert. Water/Sewer Operator</t>
  </si>
  <si>
    <t xml:space="preserve">Yes </t>
  </si>
  <si>
    <t>$675/month</t>
  </si>
  <si>
    <t>$592/month</t>
  </si>
  <si>
    <t>$111,000 (current)</t>
  </si>
  <si>
    <t>four year college degree in public administration, business management, etc and five years of progressively responsible public sector
management experience</t>
  </si>
  <si>
    <t>4-year degree + 3 years experience</t>
  </si>
  <si>
    <t>2-year degree + 3 years experience</t>
  </si>
  <si>
    <t>$2916/month</t>
  </si>
  <si>
    <t>no limit</t>
  </si>
  <si>
    <t>Attorney or completed judge training</t>
  </si>
  <si>
    <t>High school diploma, 2-4 years experience</t>
  </si>
  <si>
    <t>HS diploma, 4-6 years experience</t>
  </si>
  <si>
    <t>HS grad, POST certified, 5 years experience, 3 supervisory, 4-year degree preferred</t>
  </si>
  <si>
    <t>HS graduation</t>
  </si>
  <si>
    <t>2 year degree, 4 years experience, 4 year degree preferred</t>
  </si>
  <si>
    <t>HS grad + 3 years related experience</t>
  </si>
  <si>
    <t>HS grad, 3-5 years related experience</t>
  </si>
  <si>
    <t>16 years of age</t>
  </si>
  <si>
    <t xml:space="preserve">Graduation from an high school or GED equivalent with specialized course work in accounting, general office practices, or data processing; and Two (2) years of increasingly responsible related experience; or Any equivalent combination of education and experience.  </t>
  </si>
  <si>
    <t>Graduation from a college or university with an associate degree or higher in police science, law enforcement, criminal justice, public administration or a closely related field; Five (5) years of experience in police work, two years of which must have been in a supervisory capacity; Completion of the basic MT law enforcement training academy or equivalent; or  Possess a post intermediate certificate or higher. An equivalent combination of education and experience.</t>
  </si>
  <si>
    <t>High school diploma or equivalent, two‑year community college degree or vocational school training in police science, law enforcement, criminal justice administration, public administration, or a related field is desired. An equivalent combination of education and experience.</t>
  </si>
  <si>
    <t>High School Diploma or equivalent. Minimum of six years previous public works experience including at least two years utilities; or any equivalent combination of education and experience.</t>
  </si>
  <si>
    <t xml:space="preserve">Graduation from high school education or GED equivalent, and Four (4) years of experience relating to construction, maintenance, or repair, or any equivalent combination of education and experience. </t>
  </si>
  <si>
    <t>$325/month</t>
  </si>
  <si>
    <t>Bachelor's degree + 5 years governmental accounting and finance exp. + 4 years management exp.</t>
  </si>
  <si>
    <t>BA + 3 years professional exp. related to public record + 2 year's supervisory or managerial exp.</t>
  </si>
  <si>
    <t>Any combination of training and experience - Associate's Degree + 3 years administrative exp. OR BA and exp. with records management and/or local government</t>
  </si>
  <si>
    <t>BA in Human Resource Mang or related field + 5 years professional lefel human resource administration + exp. with Labor Relations + exp. with negotiating union contracts   OR    Master's Degree in Human Resource Management + 3 years professional level human resource administration</t>
  </si>
  <si>
    <t>BA in computer science or related field + 5 years exp. in administering information technologies + 2 years of supervisory exp. + Microsoft Certified System Engineer certification</t>
  </si>
  <si>
    <t>2 years of college-level coursework in relevant field + 3 years administrative assistant exp.  OR   equivalent combination of education and experience.</t>
  </si>
  <si>
    <t>HS or equivalent + 2 years clerical exp. OR HS or equivalent + 2 years of course work in administartive assisting or related field</t>
  </si>
  <si>
    <t>BA in finance, public administration, business administration OR related field + 10 years relevant experience with 4 years in an administrative role</t>
  </si>
  <si>
    <t>BA in finance, public administration, fire science or related field + 8 years of professional fire service exp including fire suppression and emergecy medcal response work including 5 years of responsibility as a shift supervisor or higher level managerial exp.     OR     10 years of professional fire servcie exp including fire suppression and emergency medical response work, which includes 6 years of responsibility as a shift supervisor or higher leve managerial exp.</t>
  </si>
  <si>
    <t>HS diploma or equivelant + certified peace officer + Valid MT driver's license</t>
  </si>
  <si>
    <t>Completion of International Fire Service Training Association's basic training units.  Certified EMT, Valid MT driver's license</t>
  </si>
  <si>
    <t xml:space="preserve">BA in civil engineering or related field + 10 years public works exp. 5 years of which are mangement level work.  </t>
  </si>
  <si>
    <t>BA in engineering, chemistry, natural resources or related field + 3 years wastewater related operation maintenance or construction exp.   OR   HS education or equivalent + 5 years wastewater related operation maintenance and construction exp.  Must have valid MT driver's license.</t>
  </si>
  <si>
    <t>BA in construction management, engineering or related field + 4 years street construction and maintenance exp. including 2 years of supervisory exp.      OR      HS education or equivalent + 6 years street construction and maintenance exp. including 2 years of supervisory exp.</t>
  </si>
  <si>
    <t>BA in civil enginnering or related field + 5 years public works engineering and construction management exp. + 2 years of supervisory exp.  + PE License from the State of Montana</t>
  </si>
  <si>
    <t>BA in public adminstration, P&amp;R administration, business management, or related field + 4 years public sector exp. 2 years of which are supervisory and project mangement exp.</t>
  </si>
  <si>
    <t>BA in recreation administration or related field + 3 years recreation administration   OR   5 years recreation administration experience in moderate to large organization</t>
  </si>
  <si>
    <t>HS or equivalent education + 3 years formal training and/or journey level experience in trade area</t>
  </si>
  <si>
    <t>HS education or equivalent + 2 years exp. in operating street mainenance and construction equipment</t>
  </si>
  <si>
    <t xml:space="preserve">Obtain Water/Wastewater Operator Certification and maintain the proper CEU Credits. </t>
  </si>
  <si>
    <t>Must be at least 16 years of age. Must possess a valid Montana driver’s license.  Any combination of education and experience which demonstrates the knowledge and experience to perform the work.</t>
  </si>
  <si>
    <t>Contracted with County</t>
  </si>
  <si>
    <t>High School/GED +1 year experience of General Office</t>
  </si>
  <si>
    <t>150.00/month</t>
  </si>
  <si>
    <t>High school graduate or GED recipient.  Prefer prior office experience of two years or more.</t>
  </si>
  <si>
    <t>varies</t>
  </si>
  <si>
    <t>$300/month</t>
  </si>
  <si>
    <t>$16.00-$17.00</t>
  </si>
  <si>
    <t>$5.00/incident  &amp; $5.00/mtg and training</t>
  </si>
  <si>
    <t>10.00/incident &amp; $7.00/mtg and training</t>
  </si>
  <si>
    <t>Associate or Bachelor's degree in accounting or 2 years experience</t>
  </si>
  <si>
    <t>$649.00/month</t>
  </si>
  <si>
    <t>$750.13/month</t>
  </si>
  <si>
    <t>$856.00/month</t>
  </si>
  <si>
    <t>HS Diploma, DEQ Certified water/wastewater</t>
  </si>
  <si>
    <t>HS Diploma. Experience with plowing, some gravel road mntce, park and rec work (mowing, watering and trimming, etc.)</t>
  </si>
  <si>
    <t>HS Diploma, previous experience in all areas</t>
  </si>
  <si>
    <t>HS Diploma</t>
  </si>
  <si>
    <t>Heavy Equip, W/S cert, CDL</t>
  </si>
  <si>
    <t>Heavy Equip,W/S Cert. or able to get</t>
  </si>
  <si>
    <t>10 Year - Idealy but no</t>
  </si>
  <si>
    <t>HS/GED - 2-4 years bookeeping</t>
  </si>
  <si>
    <t>HS/GED</t>
  </si>
  <si>
    <t>Cert Water Operator, CDL, 2 yrs exp.</t>
  </si>
  <si>
    <t>Certified Water Operator/CDL</t>
  </si>
  <si>
    <t>Certified Sewer Operator Desired</t>
  </si>
  <si>
    <t>CDL</t>
  </si>
  <si>
    <t>Bachelors Degree</t>
  </si>
  <si>
    <t>Bachelor degree in related field + 2 yrs progressive responsibility in fiscal mgmt of town or business.  6 yrs exp can sub for Bachelor degree</t>
  </si>
  <si>
    <t>2yrs college in related field + 2 yrs progressive responsibility in related field.  3 yrs exp can sub for college.  Complete  MT Municipal Institute.</t>
  </si>
  <si>
    <t>Legal Knowledge  &amp; statutory requirements. Municipal Finance, BARS Acct Format, Minutes, Record Mgnmt, Finance Reporting</t>
  </si>
  <si>
    <t>2 years exp in office practices, accting, bookkeeping, filing A/P, A/R and assists other positions</t>
  </si>
  <si>
    <t>State Code Requirements</t>
  </si>
  <si>
    <t>Contract</t>
  </si>
  <si>
    <t>JD</t>
  </si>
  <si>
    <t>Contract with County for law enforcement services</t>
  </si>
  <si>
    <t>HS or equiv with 4_ years public works experience</t>
  </si>
  <si>
    <t>Water Treatment Class I, Sewere Treatment Class II and Distribution System III</t>
  </si>
  <si>
    <t>CDL, Operate Equip and Street Maintenance</t>
  </si>
  <si>
    <t>HS, Mathmatical Background, water and sewer experience</t>
  </si>
  <si>
    <t>Pool Management, Certified in CPR, WSI. LGI and CPO</t>
  </si>
  <si>
    <t>CDL, Vehicle Maintenance, Garbage Collection, Street Maintenance</t>
  </si>
  <si>
    <t>BIG TIMBER</t>
  </si>
  <si>
    <t>3RD</t>
  </si>
  <si>
    <t>N</t>
  </si>
  <si>
    <t>$95/month</t>
  </si>
  <si>
    <t>$70/month</t>
  </si>
  <si>
    <t>$825/month</t>
  </si>
  <si>
    <t>$615/month</t>
  </si>
  <si>
    <t>$50/month</t>
  </si>
  <si>
    <t>High School /GED</t>
  </si>
  <si>
    <t xml:space="preserve">yes </t>
  </si>
  <si>
    <t>Graduation from a college or university with a bachelor’s degree in business management, records management, public administration, or a closely related field, and three (3) years of related experience; or Any equivalent combination of education and progressively responsible experience, with the possibility of work experience substituting for the required education on a year for year basis; Certified Municipal Clerk status preferred or the ability to obtain with 4 years;</t>
  </si>
  <si>
    <t>Bachelor’s Degree from an accredited four year college or university with major course work in accounting or public finance. Governmental accounting and knowledge of the BARS accounting system preferred. Three (3) years of increasingly responsible related experience, or any equivalent combination of education and experience.</t>
  </si>
  <si>
    <t>High School dimploma, 2 years office experience, , computer skills</t>
  </si>
  <si>
    <t>n/a -elected position</t>
  </si>
  <si>
    <t>Bachelor’s degree from accredited four-year college or university with course work in, human resources management, business administration, or a closely related field and nationally recognized certifications related to Human Resources (HRCI, CPHR, SHRM, NPELRA).  Construction Safety - 30 hr or 10 hr OSHA training.  Five (5) years of previous human resources generalist experience or;
any equivalent combination of education and experience.</t>
  </si>
  <si>
    <t xml:space="preserve">Most front desk positions are specified as to desired minimum qualifications (Utility Billing Clerk, Admin Assistant for Patrol, Court Clerk).  Basic Admin Asst: minimum requirements:   Graduation from a high school or GED equivalent with specialized course work in general office practices such as typing, accounting, data processing. Two years’ experience in an office environment.  </t>
  </si>
  <si>
    <t>Entry Level:  Must be 18 years or older. Must possess, or be able to obtain by time of hire, a valid State driver's license; applicants driving history will be taken into consideration. U.S. citizen;High school diploma or equivalent; Must be able to read and write the English language;  Must be of good moral character and of temperate and industrious habits. Preferred Education:  A two-year or greater college degree or any combination of education and experience.</t>
  </si>
  <si>
    <t>combined with sewer</t>
  </si>
  <si>
    <t>combined with Road and Fleet Super</t>
  </si>
  <si>
    <t>Combined with Road and Fleet Super</t>
  </si>
  <si>
    <t>training in mechanics, maintenance management, or a closely related field. Five (5) years of related experience in a commercial fleet shop setting.  Any equivalent combination of education and experience.  Journeyman mechanic.  ASE Certified or equivalent experience.  Valid Montana Commercial Drivers License or the ability to acquire one upon hire.  Must also possess general tools for position</t>
  </si>
  <si>
    <t xml:space="preserve">Sewer:  Graduation from high school education or GED equivalent, and; Demonstrates working knowledge of sewer/storm water facilities including lift station pumps, motors, piping, electrical and electronic components, and generators. Any equivalent combination of education and experience. Water:  Graduation from high school education or GED equivalent, and One year experience in water distribution maintenance, repair and operation. Any equivalent combination of education and experience.  Sewer – special requirements:  Successful completion of Operation and Maintenance of Wastewater Collection Systems, Volume I, Office of Water Programs Sacramento State within 6 months of hire. Valid Montana Driver's license and CDL certification Class A, tanker endorsed or equivalent license issued by another state and must obtain Montana CDL certification within 3 months of hire.  Proof of satisfactory driving history.
Water – special requirements:  Current Montana Class 1A3B Water license or equivalent license issued by another state and/or the ability to obtain a Montana Class 1A3B Water license within six months of hire date.  Valid Montana Driver's license and CDL certification Class A, tanker endorsed or equivalent license issued by another state and the ability to obtain Montana CDL certification within 3 months of hire date.
</t>
  </si>
  <si>
    <t>Public Works Director is City Engineer</t>
  </si>
  <si>
    <t xml:space="preserve">Graduation from a high school or GED equivalent, vocational training in related fields, plus ten years of progressively responsible park maintenance, building and equipment maintenance, forestry programs, etc.  Five of these years must have been in a supervisory capacity. College degrees BS or BA in park design, development and management, horticulture, forestry, or related fields. Or any combination of education and equivalent experience.  </t>
  </si>
  <si>
    <t xml:space="preserve">Five years of progressively responsible experience in government or non-profit large agency management positions, including three years of experience in an administrative position with supervisory responsibility and responsibility for program management and budget administration, including management experience for capital projects, and; Graduation from a college or university with a bachelor's degree in recreation, park administration, education, or physical education including course work in organization and administration, or Any equivalent combination of education and experience. </t>
  </si>
  <si>
    <t>Varies based on what position is being filled.  These are the general requirements for the turf and irrigation parks caretaker:  Graduation from high school,  GED or equivalent, and; Graduation from a two year collegiate program in turf science, horticultural science, urban forestry, or similar, or  Three years of experience in turf maintenance, chemical application, or urban forestry, or Any equivalent combination of relevant education and experience.</t>
  </si>
  <si>
    <t>Parks general laborer:  Must be 17 years of age or older. Knowledge of general maintenance tools. Ability to operate various hand maintenance tools, some of electrical nature, phone and automobile.</t>
  </si>
  <si>
    <t>.   Graduation from high school education or GED equivalent, and; Experience preferred in Street/Road Operations and Maintenance including, but not limited: to operation of large commercial vehicles including dump trucks, backhoes, front-end loaders, asphalt pavers and paving, motor graders, large snow plowing equipment or any equivalent combination of education and experience.</t>
  </si>
  <si>
    <t>Contract w/County</t>
  </si>
  <si>
    <t>Volunteer</t>
  </si>
  <si>
    <t>AGREEMENT WITH CO JP / NO CHARGE</t>
  </si>
  <si>
    <t>PRIVATE PRACTICE ATTORNEY PAID PER HOUR</t>
  </si>
  <si>
    <t>accouncing/payroll/AR experience</t>
  </si>
  <si>
    <t>$175/monthly</t>
  </si>
  <si>
    <t>$600/month</t>
  </si>
  <si>
    <t>$70/meeting, max of 2 meetings/month</t>
  </si>
  <si>
    <t>The above knowledge, skills and abilities are typically acquired through a combination of education and experience equivalent to having graduated from high school, or its equivalent, with one year of college or vocational-tech preferably in governmental affairs or business, and three years experience in working in a public environment, with general office skills including performing bookkeeping, accounting and records management duties, or combination thereof.  Basic knowledge of computers and various programs is a must.</t>
  </si>
  <si>
    <t>The above knowledge, skills and abilities are typically acquired through a combination of education and experience equivalent to having graduated from high school, or its equivalent, with one year of college or vocational-tech education in accounting, and three years experience in working in a public environment, with general office skills including performing bookkeeping, accounting and records management duties, or a combination thereof.  Basic knowledge of computers and various programs is a must.</t>
  </si>
  <si>
    <t>$373.25/month</t>
  </si>
  <si>
    <t>Justice of the Peace rules under 3-10-202, MCA, a resident within out county.</t>
  </si>
  <si>
    <t>Contracted out</t>
  </si>
  <si>
    <t>City Clerk acts as this</t>
  </si>
  <si>
    <t>The knowledge, skills, and abilities are typically acquired through a combination of experience and education equivalent to a college degree. A Master's degree from an AIA-accredited institution is highly desirable. Experience working with the public is preferred. Prior library experience is also recommended.</t>
  </si>
  <si>
    <t>A high school diploma or GED; Knowledge, skills and abilities to perform basic computer tasks for patrons in absence of Director</t>
  </si>
  <si>
    <t>None</t>
  </si>
  <si>
    <t>Contract with Gallatin County</t>
  </si>
  <si>
    <t>Keep Record Of Members, Inventory Of Property: The chief of the fire department shall cause to be kept a roll or record of the members thereof, specifying the time of admission and discharge or resignation of each member, and a record or inventory of all the city's Annual Report To Council: On or before the first Monday in May of each year, said chief shall make a report to the city council giving the names of the members of the department and the officers thereof and the condition and serviceableness of the fire apparatus and equipment, and such other information thereof as may be necessary to an intelligent understanding of true conditions prevailing in said department in order to promote the highest efficiency therein as may be possible property entrusted to their care.  Records Subject To Inspection: Said rolls and records shall at all times be subject to the inspection of the mayor, fire committee of the city council or any council member of the city. Annual Report To Council: On or before the first Monday in May of each year, said chief shall make a report to the city council giving the names of the members of the department and the officers thereof and the condition and serviceableness of the fire apparatus and equipment, and such other information thereof as may be necessary to an intelligent understanding of true conditions prevailing in said department in order to promote the highest efficiency therein as may be possible. (1977 Code § 2.30.030)</t>
  </si>
  <si>
    <t xml:space="preserve">Any combination of training and experience equivalent to graduation from high school inlcuding courses in typing, word processing and other secretarial functions, plus two (2) years of office experience.  Computer experience desirable.  </t>
  </si>
  <si>
    <t>28.5`</t>
  </si>
  <si>
    <t>High School Graduation wth courses in secretarial, acctg and office management, plus 3 years of computer skilss, word processingm spread sheets, bookkeeping &amp; accounting.</t>
  </si>
  <si>
    <t xml:space="preserve">Graduation from high school supplemented with training or course work in accounting or business plus two years payroll experience in an office utilizing bookkeeping or accounting pracices.  Computer experience is required and experience with governmental accounting.  </t>
  </si>
  <si>
    <t xml:space="preserve">Graduation from high school supplemented by training in an office atmosphere helpful.  Certified in accordance with Section 3-1-502, MCA prior to assuming office, and complete al continuing education requirements, including the attendance at mandatory semi-annual State Training courses.  Two (2) years of demonstrated office experience preferable.  Personal maturity and integrity, experience with law enforcement, legal or court desirable.  Familiarity with legal terminology helpful. </t>
  </si>
  <si>
    <t xml:space="preserve">High school graduation or its equivalent plus two years of some work experience.  Within the first year of employment must obtain POST certification.  Possess a valid Montana Operator's license.  </t>
  </si>
  <si>
    <t xml:space="preserve">Any combination of education and experience equivalent to gradutation from high school supplemented by collect and/or advances courses of study in the areas of engineering, management, or similar fields.  Six years of progressively reponsible public works experience, including three years in a supervisory or administrative capacity, involving the management of materials, personnel, budgets and purchasing.  Certification oin Water/Wastewater is desirable, if not certified at the time of hire, must be able to obtain with 6 months.  Survey and engineering experience desirable.  </t>
  </si>
  <si>
    <t xml:space="preserve">Graduatin from high school or its equivalent, and five years progressively responsible experience in construction and mainteance activities.  Possession of Solid Waste Management Certificate within 1st year of employment preferred; must possess a CDL license with Class B endorsements.  </t>
  </si>
  <si>
    <t xml:space="preserve">Graduation from high school or its equivalent, and five years experience in water and wastewater treatment and distribution systems.  Possesion of Class III B Water Treatment, Class III C Wastewater Treatment, and Class II /A Water Distribution Licenses and shall maintain such certification with the State and update their education as may be required.  Possession of valid appropriate Montana Operator's license.  </t>
  </si>
  <si>
    <t xml:space="preserve">High school graduation or combination of training and experience equivalent, plus three years demonstrable work experience in construction, maintenance, and repair of public facilities or similar activities including the operatoring  of medium and hevy equipment. Posses a CDL with a Class B endorcement.  </t>
  </si>
  <si>
    <t xml:space="preserve">Graduation from high school or its equivalent, and three years work experience with a water and wastewater system.  Possession of Class III B Water Treatment System License, Class III C Waste Water Treatment license and Class II B Water Distribution System License and shall maintain such certification and update as may be required.   Possess a valid Montana Driver's license.  </t>
  </si>
  <si>
    <t xml:space="preserve">Shall meet the Federal age requirements and possess the following certification.  Lifeguard - Basic Water Safety, Emergency Water Safety, Lifeguard Training, Water Safety Instructor, Standard First Aid, CPR and Athletic Training Certifications.  Coach - First Aid and Athletic Training Certification.  </t>
  </si>
  <si>
    <t>High School Diploma/GED</t>
  </si>
  <si>
    <t xml:space="preserve">No </t>
  </si>
  <si>
    <t>$600/year</t>
  </si>
  <si>
    <t>$20/meeting</t>
  </si>
  <si>
    <t>2 years college accounting or 2 years experience in governmental financial operations</t>
  </si>
  <si>
    <t>Contract with County JP</t>
  </si>
  <si>
    <t>Contract with County Sheriff</t>
  </si>
  <si>
    <t xml:space="preserve">High School Diploma w/ 3 years experience, heavy equipment, CDL, CPO, Water &amp; Waste Water certification </t>
  </si>
  <si>
    <t>High School, CDL, CPO, Water &amp; waste water certification, heavy equipment</t>
  </si>
  <si>
    <t>$800/month</t>
  </si>
  <si>
    <t xml:space="preserve">negotiated </t>
  </si>
  <si>
    <t xml:space="preserve">Qualifications require advanced education equivalent to a master’s degree or specialist certification with major course work in business administration, public administration or a related field. Six years of increasingly responsible administrative experience in a municipal government including two years of management and supervisory experience.  Must be able to successfully pass a pre-employment drug test and a Federal and State criminal history background check. </t>
  </si>
  <si>
    <t>Qualifications include a bachelor’s degree from an accredited college or university with major course work in finance, accounting, business administration, or a related field.  A CPA designation is desirable.  Requires six years of relevant experience, including management and supervisory experience.  The job requires strong interpersonal skills.   Must be able to successfully pass a pre-employment drug test, and a Federal and State criminal history background check.</t>
  </si>
  <si>
    <t xml:space="preserve">Qualifications require eight years of related work experience involving: taking and preparing minutes of meetings; maintaining complex files; analyzing data; conducting legal research, project management, explaining policies, procedures, and regulations to staff or the public and providing responsive, timely customer service.  Administrative office work in a City Clerk's office is highly desirable.  Certification as a Notary Public and knowledge of Parliamentary Procedures is desirable.  An associate’s degree is preferred. </t>
  </si>
  <si>
    <t xml:space="preserve">Qualifications require specialized training beyond high school that can be obtained in one year or less, and three years of related administrative work experience, knowledge of professional filing principles, and customer service principles. Experience recording and transcribing meeting minutes is preferred. </t>
  </si>
  <si>
    <t>Position requires an advanced education equivalent to a doctorate degree, and five years of related work experience.</t>
  </si>
  <si>
    <t>Qualifications include a four-year degree in human resources, industrial relations, public administration, business administration, or a related program, and six years or more of increasingly responsible experience in industrial relations, including administrative and supervisory responsibilities, or the equivalent.  A master’s degree is preferred. Experience with city government and knowledge of department and functional operations is required.  The job requires strong interpersonal skill.  National SPHR certification is desired.  Must be able to successfully pass a pre-employment drug test, and a Federal and State criminal history background check</t>
  </si>
  <si>
    <t>Qualifications include a four-year degree in computer science, information systems, business administration, or a related program, and six years or more of experience in systems analysis and programming, including administrative and supervisory experience, or the equivalent.  Experience with city government is preferred and knowledge of department and function operations is required.  The job requires strong interpersonal skill.  Must be able to successfully pass a pre-employment drug test, and a Federal and State criminal history background check.</t>
  </si>
  <si>
    <t>$64.28 (Library Director) $29.19 (Librarian)</t>
  </si>
  <si>
    <t>Library Director: Qualifications require a Masters in Library Science (MLS) or Master of Library and Information Science (MLIS) degree and a total of nine or more years of combined education and experience, or equivalent.  Experience with city government and knowledge of department or function operations is preferred.  The job requires strong interpersonal skills, the ability to operate personal computers and proficiency with Microsoft Office applications, or equivalent.  Must be able to successfully pass a pre-employment drug test, and a Federal and State criminal history background check.  Librarian - Qualifications requires a bachelor’s degree and an advanced education equivalent to a master’s degree in Library Science or related field or specialized certification and less than one year of combined education and experience, or equivalent.  Experience with city government and knowledge of department or function operations is preferred.  The job requires strong interpersonal skills.</t>
  </si>
  <si>
    <t xml:space="preserve">Qualifications include high school diploma and one or more years of combined education and experience, or equivalent.  Experience with city government preferred.  The job requires good interpersonal skills, the ability to operate personal computers and proficiency with Microsoft Office applications, or equivalent. </t>
  </si>
  <si>
    <t>Qualifications include high school diploma and a total of four or more years of combined education and experience, or equivalent.  Experience with city government and knowledge of department or function operations is preferred.  The job requires strong interpersonal skills, the ability to operate personal computers and proficiency with Microsoft Office applications, or equivalent</t>
  </si>
  <si>
    <t xml:space="preserve">Qualifications include high school diploma and a minimum of one year of responsible secretarial and clerical experience.   Secretarial course work in legal office practices desirable.  The job requires a high degree of confidentiality, strong interpersonal skills, the ability to operate personal computers and advanced proficiency with Microsoft Office applications, or equivalent. </t>
  </si>
  <si>
    <t>Qualifications include a bachelor’s degree in criminal justice, management or public administration, and a total of 10 or more years of combined education and experience in the area of law enforcement or command experience.  Must be able to successfully pass a pre-employment drug test, and a Federal and State criminal history background check.</t>
  </si>
  <si>
    <t>Qualifications include a bachelor’s degree and a total of twelve or more years of combined education and experience in the areas of Personnel management, fire suppression and prevention and incident command.  Experience with city government and knowledge of department and function operations is required.  A master’s degree, or equivalent, is preferred.  The job requires strong interpersonal skill.  Must be able to successfully pass a pre-employment drug test, and a Federal and State criminal history background check</t>
  </si>
  <si>
    <t>Police Officer I: Position requires specialized training beyond high school that can be obtained in one year or less, and less than one year of related work experience.  Must be able to successfully pass a pre-employment drug test, and a Federal and State criminal history background check.</t>
  </si>
  <si>
    <t>Probationary Firefighter: Qualifications include a high school diploma and up to one year of combined education and experience in the areas of fire suppression and prevention.  An Associate’s degree in Fire Science, or equivalent, is preferred.  The job requires interpersonal skills.  Must be able to successfully pass a pre-employment drug test, and a Federal and State criminal history background check</t>
  </si>
  <si>
    <t>Qualifications require an advanced education equivalent to a master’s degree or specialized certification and a total of seven or more years of responsible public works experience including five years of management and supervisory experience.  Possession of, or ability to obtain a Certificate of Registration as a Professional Engineer in the State of Montana is required.  Must be able to successfully pass a pre-employment drug test, and a Federal and State criminal history background check.</t>
  </si>
  <si>
    <t>Qualifications require a Bachelors degree from an accredited college or university with major course work in sanitary engineering, civil engineering or a related field.  Five years of responsible sanitary engineering experience in a water and/or wastewater utility including three years of manage­ment and supervisory experience is required.  Possession of a Commercial Drivers License is required.  Possession of, or ability to obtain Certificate of Registration as a Professional Engineer in the State of Montana, Class I Treatment Plant Operator and Distribution Operator Certificates issued by the State of Montana, is desirable.</t>
  </si>
  <si>
    <t>Qualifications require a four year degree from an accredited college or university with major course work in civil engineering or a related field.  Five years of responsible experience in public works operations and maintenance programs including three years of manage­ment and supervisory experience preferably in solid waste operations.  Possession of, or ability to obtain, a Certificate of Registration as a Professional Engineer in the State of Montana is desirable, Landfill Operator Certificate issued by the Solid Waste Association of North America and 40 hour OSHA certification for Hazardous Waste Operations and Emergency Response Training.</t>
  </si>
  <si>
    <t>Strong written and verbal communication skills.  Understanding of federal, state, and local wastewater regulations, safety and environmental requirements. Possession of, or ability to obtain within one year of employment, a Class 1C Treatment Plant Operator Certificate issued by the State of Montana.  At least one of the following:    a. A minimum of ten (10) years of work experience in wastewater treatment operations/maintenance with at least five (5) years of personnel management experience.  b. A bachelor’s degree in chemistry, biology, or an environmentally-related field with a minimum of five (5) years of wastewater treatment operations/maintenance and five (5) years of personnel management experience.  c. A bachelor’s degree in engineering with a minimum of five (5) years of project or personnel management experience in water or wastewater utility work and two (2) years of experience related to the design or operation of wastewater treatment facilities.</t>
  </si>
  <si>
    <t>Qualifications require 10 years of related work experience in water production; including treatment, distribution and storage, and related operations and maintenance with a minimum of five years of management and supervisory experience.   Possession of, or ability to obtain, a Class I Treatment Plant Operator Certificate issued by the State of Montana, and an education in civil or environmental engineering desirable, but not required.  Must be able to successfully pass a pre-employment drug test, and a Federal and State criminal history background check.</t>
  </si>
  <si>
    <t>Requires a four-year degree in a business, liberal arts or general science program, or equivalent, and up to seven years of related work experience.  Position also requires a CDL, Type II, Class A.</t>
  </si>
  <si>
    <t>Qualifications require an equivalent to the completion of twelfth grade or GED and two years of experience in water meter installation, repair, and reading. Two years customer service is required.  Possession of a valid Montana driver’s license is required, or the ability to obtain, within ninety (90) days.  Must be able to successfully pass a pre-employment drug test, and a Federal and State criminal history background check.</t>
  </si>
  <si>
    <t>WRF Tech I - Minimum qualifications include a high school diploma or GED.  Two years of formal training in scientific, technical, mechanical or related fields, or related work experience is preferred.  Possession of a Class 1C Wastewater Treatment Operator or Operator-in-Training Certificate issued by the State of Montana within one (1) year of employment is required.  Completion of the City of Billings Maintenance Certification within four (4) years of employment is required.  Must be able to wear an air-purifying respirator for 80% of the assigned shift.  Must be able to successfully pass a pre-employment drug test, and a Federal and State criminal history background check.   WRF Tech II - Minimum qualifications include a high school diploma or GED and one (1) year of related work experience in wastewater system operations and maintenance.  Possession of a Class 1C Wastewater Treatment Operator or Operator-in-Training Certificate issued by the State of Montana is required.  Completion of the City of Billings Maintenance Certification Program is required within three (3) years of employment as a Technician II.  Must be able to wear an air-purifying respirator for 80% of the assigned shift.  Must be able to successfully pass a pre-employment drug test, and a Federal and State criminal history background check.  WRF Tech III - Three years of work experience in Billings Water Reclamation Facility operations and maintenance as a Technician II is required. Possession of a Class 1C Wastewater Treatment Operator Certificate issued by the State of Montana and completion of the City of Billings Maintenance Certification Program are required.  Must be able to wear an air-purifying respirator for 80% of the assigned shift.  WTP Tech I - Minimum qualifications include a high school diploma or GED.  Two years of formal training in scientific, technical, mechanical or related fields, or related work experience is preferred.  Possession of a Class 1B Water Treatment Operator or Operator-in-Training Certificate issued by the State of Montana within one (1) year of employment is required.  Completion of the City of Billings Maintenance Certification within four (4) years of employment is required.  Must be able to wear an air-purifying respirator for 80% of the assigned shift.  Must be able to successfully pass a pre-employment drug test, and a Federal and State criminal history background check. WTP Tech II - Minimum qualifications include a high school diploma or GED and one (1) year of related work experience in water system operations and maintenance.  Possession of a Class 1B Water Treatment Operator or Operator-in-Training Certificate issued by the State of Montana is required.  Completion of the City of Billings Maintenance Certification Program is required within three (3) years of employment as a Technician II.  Must be able to wear an air-purifying respirator for 80% of the assigned shift.  Must be able to successfully pass a pre-employment drug test, and a Federal and State criminal history background check.  WTP Tech III - Three years of work experience in Billings Water Treatment Plant operations and maintenance as a Technician II is required. Possession of a Class 1B Water Treatment Operator Certificate issued by the State of Montana and completion of the City of Billings Maintenance Certification Program are required.  Must be able to wear an air-purifying respirator for 80% of the assigned shift.</t>
  </si>
  <si>
    <t>Qualifications require an advanced education equivalent to a master’s degree in engineering and a Montana professional engineers (P.E.) license and a total of nine or more years of combined education and experience, or equivalent.  Experience with city government and knowledge of department or function operations is preferred.  The job requires strong interpersonal skills, the ability to operate personal computers and proficiency with Microsoft Office applications, or equivalent.  Must be able to successfully pass a pre-employment drug test, and a Federal and State criminal history background check.</t>
  </si>
  <si>
    <t>Qualifications require a bachelor’s degree from an accredited college or university in Parks and Recreation Management, Horticulture, Natural Resources or a related field.  A minimum of two years of management and supervisory experience in parks, urban forestry or natural resources operations and maintenance.  Must obtain Certification as a Playground Safety Inspector (CPSI) and Aquatic Facility Operator (AFO) through the National Recreation and Parks Association within the first year of employment. Certification as a Park and Recreation Professional (CPRP) through the National Recreation and Parks Association is desired.  The job requires strong interpersonal skills.</t>
  </si>
  <si>
    <t>Qualifications require advanced education equivalent to a master’s degree or specialist certification and a total of eight or more years of combined education and experience in the areas of Personnel management, land development and preservation.  Experience with city government and knowledge of department and function operations is required.  The job requires strong interpersonal skill.  Must be able to successfully pass a pre-employment drug test, and a Federal and State criminal history background check.</t>
  </si>
  <si>
    <t xml:space="preserve">Position requires a high school diploma or GED, and two years of related work experience.  Position also requires a CDL, Type I, Class A with tanker endorsement or ability to obtain within ninety (90) days of employment. </t>
  </si>
  <si>
    <t>Qualifications include high school diploma or GED, with reading, communication, math, and problem solving skills, and three years of experience in construction and maintenance work including two years of experience in operating light and medium equipment.  Possession of, or ability to obtain a State of Montana Commercial Drivers License and/or Crane Operator License is required.</t>
  </si>
  <si>
    <t xml:space="preserve">Qualifications include high school diploma or GED, with reading, communication, math, and problem solving skills, and two years of related work experience performing field maintenance and equipment operation duties.  Possession of a State of Montana Class B Type 2 commercial driver’s license with air brake endorsement or ability to obtain one within 90 days is required.  Knowledge of solid waste collection vehicle operation and landfill activities is preferred.  </t>
  </si>
  <si>
    <t>bachelor's degree, 2 years experience</t>
  </si>
  <si>
    <t>high school degree, 3 years experience</t>
  </si>
  <si>
    <t>high school diploma</t>
  </si>
  <si>
    <t>high school degree, 6 yrs exp</t>
  </si>
  <si>
    <t>$17.00 per hour Current</t>
  </si>
  <si>
    <t>Interlocal Agreement with Sheriff's Department</t>
  </si>
  <si>
    <t>$17.50 per hour Current</t>
  </si>
  <si>
    <t>Graduating Clerk School</t>
  </si>
  <si>
    <t>certified sewer/water</t>
  </si>
  <si>
    <t>certified</t>
  </si>
  <si>
    <t>2 yrs college + 3 yrs exp</t>
  </si>
  <si>
    <t>3 yrs prior experience</t>
  </si>
  <si>
    <t>post certification</t>
  </si>
  <si>
    <t>prior mgmt/PW experience</t>
  </si>
  <si>
    <t>labor/experience in field</t>
  </si>
  <si>
    <t>labor exp.</t>
  </si>
  <si>
    <t>2nd Consolidated</t>
  </si>
  <si>
    <t>Elected</t>
  </si>
  <si>
    <t>Bachelor's</t>
  </si>
  <si>
    <t>Diploma/GED/3 years Experience</t>
  </si>
  <si>
    <t>Master's Degree</t>
  </si>
  <si>
    <t>Associates/3 years Experience</t>
  </si>
  <si>
    <t>Diploma/GED/5 years Experience/3 years Supervisor Experiece</t>
  </si>
  <si>
    <t>Diploma/GED/10 years experience in Fire/Emergency Medical Services/3 years supervisory capacity/EMT-B/Advanced Lifesupport</t>
  </si>
  <si>
    <t>Diploma/GED/1 year Experience</t>
  </si>
  <si>
    <t>Diploma/GED/Fire Training Academy or Fire-Medical Response</t>
  </si>
  <si>
    <t>Bachelor's/continueing education</t>
  </si>
  <si>
    <t>Union position</t>
  </si>
  <si>
    <t>Diploma/GED/5 years experience</t>
  </si>
  <si>
    <t>Diploma/GED/7 years Experience</t>
  </si>
  <si>
    <t>Diploma/GED/5 years Experience</t>
  </si>
  <si>
    <t>Diploma/GED/Boiler's License/1 year experience</t>
  </si>
  <si>
    <t>B.A</t>
  </si>
  <si>
    <t>Diploma/GED</t>
  </si>
  <si>
    <t>Diploma/GED/CDL</t>
  </si>
  <si>
    <t>None high school accounting only 3yrs</t>
  </si>
  <si>
    <t>paid by hour</t>
  </si>
  <si>
    <t>Not sure</t>
  </si>
  <si>
    <t>High School Diploma/Equivalent</t>
  </si>
  <si>
    <t>stipend $150/semi-annual</t>
  </si>
  <si>
    <t>Water/Sewer combined position</t>
  </si>
  <si>
    <t>LIMA</t>
  </si>
  <si>
    <t>CERTIFICATION WATER OP</t>
  </si>
  <si>
    <t>when going out on Fire's</t>
  </si>
  <si>
    <t xml:space="preserve">YES    </t>
  </si>
  <si>
    <t>n</t>
  </si>
  <si>
    <t>not set</t>
  </si>
  <si>
    <t>$100 per month</t>
  </si>
  <si>
    <t>$85/month</t>
  </si>
  <si>
    <t>4 year college degree/no experience</t>
  </si>
  <si>
    <t>COLJ MT Supreme Court Certification</t>
  </si>
  <si>
    <t>CDL/ Water/Sewer Cert.</t>
  </si>
  <si>
    <t>Mows lawns-$400 per month Mid-April through Mid-October</t>
  </si>
  <si>
    <t>A Bachelor's degree in Accounting, Business, Public Administration or related field.  Five Years experience in Governmental Accounting preferred.  Should possess or attain Certification as Municipal Clerk or Municipal Finance Administrator</t>
  </si>
  <si>
    <t>High School Diploma or GED equivalent.  Advanced course work in bookkeeping, accounting, data processing and general office practices.  Two years bookkeeping and computer experience preferred.</t>
  </si>
  <si>
    <t>A Master's of Library Science Degree or four years pulbic library experience or an equivalent of experience indicating an ability to assume responsibilities involved.  Rural library experience is desirable.</t>
  </si>
  <si>
    <t>A Bachelor's Degree and three years experience working in a public library are preferred.  Current State Certification is preferred.  Strong interest in reading.</t>
  </si>
  <si>
    <t>High School diploma.  Experience in bookkeeping and computers.</t>
  </si>
  <si>
    <t>High School Diploma, Degree in related field, Ten years experience in law enforcement.  Five years experience in a supervisory position.  Must possess advanced law enforcement training certification and Montana driver's license.</t>
  </si>
  <si>
    <t>High School Diploma, 10 years EMS experience of 5 years.  Completion of ten basic IFSTA Units.  Completion of two management and command courses.  Ten years of experience in which five years has been in a progressively responsible supervisory position.  Must possess a valid Montana driver's license.</t>
  </si>
  <si>
    <t>High School diploma.  Possess basic law endorcement certification.  Possess a valid Montana driver's license.  Complete Probationary Patrolman requirements.  2% Stipend in addition to Salary for Education Certificates</t>
  </si>
  <si>
    <t>High School diploma.  Current EMT Certification.  Passed all required manuals for fire fighting.  Possess a valid Montana driver's license.  30 hours of fire fighting training for interior attack.</t>
  </si>
  <si>
    <t>High School Diploma with ten years progressively responsible engineering and public works administration experience or a Civil Engineering Degree or related field with five years engineeing and public works administration experience.  Posess a valid Montana driver's license.  Possess State of Montan Certification for water and wastewater distribution.</t>
  </si>
  <si>
    <t>Bachelor's or Associate Degree in Environmental, Physical Sciences or related field with two to threes progressively responsible experience in the operation, maintenance and administration of a water or wastewater facility or five years treatment plant experience with two additional years of progressively responsible experience in the operation, maintenance and administration of a water or wastewater facility.  Possess a Montana State Class 1 Wastewater Certification.  Possess a valid Montana driver's license.</t>
  </si>
  <si>
    <t>Bachelor's or Associate Degree in Environmental, Physical Sciences or related field with two to four years progressively responsible experience in the operation, maintenance and administration of a water or wastewater facility or five years treatment plant experience with two additional years of progressively responsible experience int he operation, maintenance and administration of a water or wastewater facility.  Possess a Montana State Class 1B Certified Operator license.  Possess a Montana driver's license.</t>
  </si>
  <si>
    <t>High School Diploma with seven years experience realating to the construction, repair and maintenance of water, sewer, street or storm drainage systems and use of related equipment.  Two years experience in a supervisory position.  Experience in signs and markings.  Possess a valid Montana driver's license.  Possess a Class II Water Distribution License.</t>
  </si>
  <si>
    <t>High School diploma.  Two years experience with trucks and heavy equipment preferred.   Construction experience preferred.  Possess a valid Montana driver's license.  Possess a valid Montana Operator's and Class A Commercial driver's license or be able to obtain within six months.</t>
  </si>
  <si>
    <t xml:space="preserve">High School diploma.  One year operator training experience in water or wastewater treatment.  Possess a Montana Class 1 Water or Wastewater Certification.  Possess a valid Montana driver's license.  </t>
  </si>
  <si>
    <t xml:space="preserve">High School diploma.  Experience with concrete, samll engine repair and maintenance required.  Possess or obtain a pesticide license.  Possess a valid Montana driver's license.  Experience with lawn and tree maintenance preferred.  Possess or acquire a Community First Aid Certificate. </t>
  </si>
  <si>
    <t>Bachelor's Degree in Recreation and Parks Management or related field.  Five years experience in Parks and Recreation management or related field is preferred.  Possess a Pool Operator's Certificate within one year.    Possess a Montana driver's license.  Background in Community Development preferred.  Possess or obtain ARC Community First Aid, a Lifeguard and WSI Instructor Certificates.</t>
  </si>
  <si>
    <t>High School diploma or GED equivalent preferred.  Experience in lawn maintenance and use of light equipment helpful.  First Aid Certification may be required.</t>
  </si>
  <si>
    <t>High School diploma.  Four years experience with trucks and heavy equipment and two years of experience related to street or utility systems.  Experience in the operations of a truck.  Possess a valid Montana driver's license.  Possess a valid Montana Operator's and Class A Commercial driver's license or be able to obtain within six months.</t>
  </si>
  <si>
    <t>College degree and 5 years experience or any equivalent combination of education and experience</t>
  </si>
  <si>
    <t>75.00 monthly</t>
  </si>
  <si>
    <t>Water/Wastewater Certified  Degree in Science or similar field or 5 years related experience in typical public works setting</t>
  </si>
  <si>
    <t>Water Certified</t>
  </si>
  <si>
    <t>Water/Sewer Certified</t>
  </si>
  <si>
    <t>High School</t>
  </si>
  <si>
    <t>$47,474.00/year</t>
  </si>
  <si>
    <t xml:space="preserve">High School Diploma or GED equivalent plus two years' experience with computers and customer relations. </t>
  </si>
  <si>
    <t>High school graduate or equivalent.  Computer experience and skills.</t>
  </si>
  <si>
    <t>Clerical, Law, and Government knowledge</t>
  </si>
  <si>
    <t xml:space="preserve">Three years training and experience with plant or pump operations and maintenance including two years as a Plant Operator I: supplemented by vocational training.  Possession of Montana Class 1-B reatment Plant Operators Certivification.  MT CDL with appropriate endorsements. </t>
  </si>
  <si>
    <t>Valid driver's license.</t>
  </si>
  <si>
    <t xml:space="preserve">High school diploma or GED. One to three months related experience or equivalent combination of education and experience. </t>
  </si>
  <si>
    <t>Obtain 520 hours experience on heavy equipment and CDL with an endorsement</t>
  </si>
  <si>
    <t>No Compensation</t>
  </si>
  <si>
    <t>High School Diploma, Clerical Experience</t>
  </si>
  <si>
    <t>High School &amp; CDL preferred.</t>
  </si>
  <si>
    <t>Current Certifications</t>
  </si>
  <si>
    <t>CASCADE</t>
  </si>
  <si>
    <t>3146/mo</t>
  </si>
  <si>
    <t>$17.89 plus $3.50 per hour to pension</t>
  </si>
  <si>
    <t>$20.76 plus $3.50 per hour to pension</t>
  </si>
  <si>
    <t>$18.77 less if not certified</t>
  </si>
  <si>
    <t>$21.54 less if not certified</t>
  </si>
  <si>
    <t>REXFORD</t>
  </si>
  <si>
    <t>FROID</t>
  </si>
  <si>
    <t>$500/mo</t>
  </si>
  <si>
    <t>JUDITH GAP</t>
  </si>
  <si>
    <t>ENNIS</t>
  </si>
  <si>
    <t>TERRY</t>
  </si>
  <si>
    <t>WHITEFISH</t>
  </si>
  <si>
    <t>GRASS RANGE</t>
  </si>
  <si>
    <t>EUREKA</t>
  </si>
  <si>
    <t>VIRGINIA CITY</t>
  </si>
  <si>
    <t>FORT BENTON</t>
  </si>
  <si>
    <t>BOZEMAN</t>
  </si>
  <si>
    <t>DEER LODGE</t>
  </si>
  <si>
    <t>DILLON</t>
  </si>
  <si>
    <t>DUTTON</t>
  </si>
  <si>
    <t>COLUMBIA FALLS</t>
  </si>
  <si>
    <t>BAKER</t>
  </si>
  <si>
    <t>WESTBY</t>
  </si>
  <si>
    <t>HARLOWTON</t>
  </si>
  <si>
    <t>BRIDGER</t>
  </si>
  <si>
    <t>WEST YELLOWSTONE</t>
  </si>
  <si>
    <t>THOMPSON FALLS</t>
  </si>
  <si>
    <t>FORT PECK</t>
  </si>
  <si>
    <t>MISSOULA</t>
  </si>
  <si>
    <t>BAINVILLE</t>
  </si>
  <si>
    <t>POPLAR</t>
  </si>
  <si>
    <t>FLAXVILLE</t>
  </si>
  <si>
    <t>RICHEY</t>
  </si>
  <si>
    <t>CHINOOK</t>
  </si>
  <si>
    <t>MOORE</t>
  </si>
  <si>
    <t>FAIRVIEW</t>
  </si>
  <si>
    <t>MANHATTAN</t>
  </si>
  <si>
    <t>OPHEIM</t>
  </si>
  <si>
    <t>BEARCREEK</t>
  </si>
  <si>
    <t>JOLIET</t>
  </si>
  <si>
    <t>WINNETT</t>
  </si>
  <si>
    <t>KALISPELL</t>
  </si>
  <si>
    <t>CUT BANK</t>
  </si>
  <si>
    <t>STANFORD</t>
  </si>
  <si>
    <t>PLEVNA</t>
  </si>
  <si>
    <t>THREE FORKS</t>
  </si>
  <si>
    <t>WOLF POINT</t>
  </si>
  <si>
    <t>TWIN BRIDGES</t>
  </si>
  <si>
    <t>EKALAKA</t>
  </si>
  <si>
    <t>BILLINGS</t>
  </si>
  <si>
    <t>SHELBY</t>
  </si>
  <si>
    <t>TOWNSEND</t>
  </si>
  <si>
    <t>HINGHAM</t>
  </si>
  <si>
    <t>ROUNDUP</t>
  </si>
  <si>
    <t>COLUMBUS</t>
  </si>
  <si>
    <t>KEVIN</t>
  </si>
  <si>
    <t>POLSON</t>
  </si>
  <si>
    <t>PINESDALE</t>
  </si>
  <si>
    <t>TROY</t>
  </si>
  <si>
    <t>CHESTER</t>
  </si>
  <si>
    <t>CLYDE PARK</t>
  </si>
  <si>
    <t>HYSHAM</t>
  </si>
  <si>
    <t>BELT</t>
  </si>
  <si>
    <t>HAVRE</t>
  </si>
  <si>
    <t>CHOTEAU</t>
  </si>
  <si>
    <t>BIG SANDY</t>
  </si>
  <si>
    <t>LAUREL</t>
  </si>
  <si>
    <t>HARDIN</t>
  </si>
  <si>
    <t>MEDICINE LAKE</t>
  </si>
  <si>
    <t>SUNBURST</t>
  </si>
  <si>
    <t>FORSYTH</t>
  </si>
  <si>
    <t>BUTTE-SILVER BOW</t>
  </si>
  <si>
    <t>ANACONDA-DEER LODGE</t>
  </si>
  <si>
    <t>CUTBANK</t>
  </si>
  <si>
    <t>$550 month/$80 month stipend</t>
  </si>
  <si>
    <t>$50/meeting</t>
  </si>
  <si>
    <t>$432/biweekly</t>
  </si>
  <si>
    <t>$288/biweekly</t>
  </si>
  <si>
    <t>$25.00/meeting</t>
  </si>
  <si>
    <t>$15.00/meeting</t>
  </si>
  <si>
    <t>$50/meeting up to two meetings</t>
  </si>
  <si>
    <t>$1,250 month</t>
  </si>
  <si>
    <t>$7070/year</t>
  </si>
  <si>
    <t>$200/month</t>
  </si>
  <si>
    <t>$525/month</t>
  </si>
  <si>
    <t>$625/quarter</t>
  </si>
  <si>
    <t>$225/quarter</t>
  </si>
  <si>
    <t>$400/month plus $100 stipend/month</t>
  </si>
  <si>
    <t>$30/meeting</t>
  </si>
  <si>
    <t>$160/month</t>
  </si>
  <si>
    <t>$45/month</t>
  </si>
  <si>
    <t>$540/year</t>
  </si>
  <si>
    <t>$250/month</t>
  </si>
  <si>
    <t>$82.29/month</t>
  </si>
  <si>
    <t>$730/month</t>
  </si>
  <si>
    <t>$120/month</t>
  </si>
  <si>
    <t>$700/month</t>
  </si>
  <si>
    <t>$445/month</t>
  </si>
  <si>
    <t>$235/month</t>
  </si>
  <si>
    <t>$346.15/biweekly</t>
  </si>
  <si>
    <t>$192.31/biweekly</t>
  </si>
  <si>
    <t>$75/month</t>
  </si>
  <si>
    <t>$30/month</t>
  </si>
  <si>
    <t>$175/month</t>
  </si>
  <si>
    <t>$265/month</t>
  </si>
  <si>
    <t>$35/meeting</t>
  </si>
  <si>
    <t>$579.25/bi-weekly</t>
  </si>
  <si>
    <t>$250.34/bi-weekly</t>
  </si>
  <si>
    <t>$25/month</t>
  </si>
  <si>
    <t>$660/month</t>
  </si>
  <si>
    <t>$25/meeting</t>
  </si>
  <si>
    <t>$300/month if full attendance ($150/meeting)</t>
  </si>
  <si>
    <t>$20/month if attends meeting</t>
  </si>
  <si>
    <t>$15/month if attends meeting</t>
  </si>
  <si>
    <t>$230.77/bi-weekly</t>
  </si>
  <si>
    <t>$92.31/biweekly</t>
  </si>
  <si>
    <t>$900/month</t>
  </si>
  <si>
    <t>$150/meeting</t>
  </si>
  <si>
    <t>$22,000/year</t>
  </si>
  <si>
    <t>$850/month</t>
  </si>
  <si>
    <t>$625/month</t>
  </si>
  <si>
    <t>$150/quarter</t>
  </si>
  <si>
    <t>$75/quarter</t>
  </si>
  <si>
    <t>$125/month</t>
  </si>
  <si>
    <t>$70552/year + annual increases</t>
  </si>
  <si>
    <t>$29.54 + annual increases</t>
  </si>
  <si>
    <t>$66345.31/year</t>
  </si>
  <si>
    <t>$51,762/year</t>
  </si>
  <si>
    <t>$3,760/month</t>
  </si>
  <si>
    <t>$3,680/month</t>
  </si>
  <si>
    <t>$4,738.69/biweekly</t>
  </si>
  <si>
    <t>$1350/month</t>
  </si>
  <si>
    <t>$720/month</t>
  </si>
  <si>
    <t>$3,000/month</t>
  </si>
  <si>
    <t>$3,164/month</t>
  </si>
  <si>
    <t>$1290 civil/month, $1300 criminal/month</t>
  </si>
  <si>
    <t>Elected official</t>
  </si>
  <si>
    <t>$121,680/year</t>
  </si>
  <si>
    <t>$833/month</t>
  </si>
  <si>
    <t>$54,774/year + annual increases</t>
  </si>
  <si>
    <t>$6,420.66/month + annual increases</t>
  </si>
  <si>
    <t>$4,000/month</t>
  </si>
  <si>
    <t>$150 contracted</t>
  </si>
  <si>
    <t>$1833.33/month</t>
  </si>
  <si>
    <t>$150 Contracted</t>
  </si>
  <si>
    <t>$100 contracted</t>
  </si>
  <si>
    <t>$2,000/month</t>
  </si>
  <si>
    <t>Civil $275.00</t>
  </si>
  <si>
    <t>$336.40/month</t>
  </si>
  <si>
    <t>$1,000/month</t>
  </si>
  <si>
    <t>$1100/month</t>
  </si>
  <si>
    <t>$1,200/month</t>
  </si>
  <si>
    <t>$19,092/year to Justice of Peace</t>
  </si>
  <si>
    <t>$24,250/year</t>
  </si>
  <si>
    <t>$478.17/bi-weekly</t>
  </si>
  <si>
    <t>contract $22,000/year</t>
  </si>
  <si>
    <t>$42,000/year</t>
  </si>
  <si>
    <t>$42,851/year</t>
  </si>
  <si>
    <t>$32,000/year contracted</t>
  </si>
  <si>
    <t>contract: $42,000/year Civil Attorney,
$28,800/year Criminal Attorney</t>
  </si>
  <si>
    <t>contract $6,000/month</t>
  </si>
  <si>
    <t>$125.50/month + $40/hour</t>
  </si>
  <si>
    <t>$29,510/year</t>
  </si>
  <si>
    <t>$38,939/year</t>
  </si>
  <si>
    <t>$47.96 (Library Director) $21.79 (Librarian)</t>
  </si>
  <si>
    <t>$200/month part time clerk of court</t>
  </si>
  <si>
    <t>$26,254/year</t>
  </si>
  <si>
    <t>$34,642/year</t>
  </si>
  <si>
    <t>Deputy Clerk $38,248/year</t>
  </si>
  <si>
    <t>Deputy Clerk $50,467/year</t>
  </si>
  <si>
    <t>Clerk $43,786/year</t>
  </si>
  <si>
    <t>Clerk $57,775/year</t>
  </si>
  <si>
    <t>$1,000/month stipend</t>
  </si>
  <si>
    <t>$360/year</t>
  </si>
  <si>
    <t>$5,000/month</t>
  </si>
  <si>
    <t>$2,780/month</t>
  </si>
  <si>
    <t>$3,585/month</t>
  </si>
  <si>
    <t>$925.00/quarter</t>
  </si>
  <si>
    <t>$72,654/year</t>
  </si>
  <si>
    <t>$70,000/year</t>
  </si>
  <si>
    <t>$70,000/year + annual increases</t>
  </si>
  <si>
    <t>$250/month stipend</t>
  </si>
  <si>
    <t>$52,000/year</t>
  </si>
  <si>
    <t>$215/month</t>
  </si>
  <si>
    <t>$1,800/year</t>
  </si>
  <si>
    <t xml:space="preserve">$17.97 PER HOUR IF CERTIFIED PER UNION/$1.00 less if not Certified </t>
  </si>
  <si>
    <t>$70,784/year</t>
  </si>
  <si>
    <t>$36.64 plus $15.00/month per year of service</t>
  </si>
  <si>
    <t>$17.00/call</t>
  </si>
  <si>
    <t>Confirmed Firefighter  $25.91</t>
  </si>
  <si>
    <t>Probationary FF $19.32,  FFI $21.47, FF 2 $22.11, Engineer $22.54, Lt $23.62, Captain $25.76  These are all base.  Does not include EMT, Paramedic, Team, Longevity pay</t>
  </si>
  <si>
    <t>$10/call</t>
  </si>
  <si>
    <t>$150/month Assistant Chief</t>
  </si>
  <si>
    <t>$200/month Chief</t>
  </si>
  <si>
    <t>$10/meeting</t>
  </si>
  <si>
    <t>$111,529/year</t>
  </si>
  <si>
    <t>$2,500/year</t>
  </si>
  <si>
    <t>$1,000/year</t>
  </si>
  <si>
    <t>$1,732/month</t>
  </si>
  <si>
    <t>$3,780/month</t>
  </si>
  <si>
    <t>$83,792/year + annual increases</t>
  </si>
  <si>
    <t>$800 stipend/year</t>
  </si>
  <si>
    <t>$95,000/year</t>
  </si>
  <si>
    <t>$650/month</t>
  </si>
  <si>
    <t>$1,920/year</t>
  </si>
  <si>
    <t>$12,000/year</t>
  </si>
  <si>
    <t>$3,800/year</t>
  </si>
  <si>
    <t>$73,000/year</t>
  </si>
  <si>
    <r>
      <t>Master's degree + 10 years management experience with 5 years top level management experience;</t>
    </r>
    <r>
      <rPr>
        <b/>
        <sz val="11"/>
        <color theme="1"/>
        <rFont val="Calibri"/>
        <family val="2"/>
        <scheme val="minor"/>
      </rPr>
      <t xml:space="preserve"> or</t>
    </r>
    <r>
      <rPr>
        <sz val="11"/>
        <color theme="1"/>
        <rFont val="Calibri"/>
        <family val="2"/>
        <scheme val="minor"/>
      </rPr>
      <t xml:space="preserve"> Bachelor's degree + 12 years management experience with 7 years top level management experience.</t>
    </r>
  </si>
  <si>
    <r>
      <t xml:space="preserve">Graduation from an accredited four-year college or university with a </t>
    </r>
    <r>
      <rPr>
        <sz val="11"/>
        <color rgb="FF000000"/>
        <rFont val="Calibri"/>
        <family val="2"/>
        <scheme val="minor"/>
      </rPr>
      <t>Masters</t>
    </r>
    <r>
      <rPr>
        <b/>
        <sz val="11"/>
        <color rgb="FF0000FF"/>
        <rFont val="Calibri"/>
        <family val="2"/>
        <scheme val="minor"/>
      </rPr>
      <t xml:space="preserve"> </t>
    </r>
    <r>
      <rPr>
        <sz val="11"/>
        <color theme="1"/>
        <rFont val="Calibri"/>
        <family val="2"/>
        <scheme val="minor"/>
      </rPr>
      <t>degree in public administration, political science, business administration or a closely related field, and five (5) years of experience in municipal administration or a comparable combination of education and experience is required.</t>
    </r>
  </si>
  <si>
    <r>
      <t>The job requires a master’s degree in public administration and twelve or more progressively responsible years of related experience, or equivalent.  Key characteristics are knowledge of government, knowledge of financial management in a government setting, strong leadership, interpersonal relationship skills at a level that is able to set a positive overall tone for employee and public relations, and strategic problem-solving skills.  The Administrator shall not be the mayor or a Councilmember at the time of employment.  Must be able to successfully pass a pre-employment drug test, Federal and State criminal history background check, and driving records check</t>
    </r>
    <r>
      <rPr>
        <sz val="11"/>
        <color theme="1"/>
        <rFont val="Calibri"/>
        <family val="2"/>
        <scheme val="minor"/>
      </rPr>
      <t>.</t>
    </r>
  </si>
  <si>
    <r>
      <t xml:space="preserve">Bachelor’s Degree in Computer Science, or related field; and / or considerable experience in voice, video and data systems design and maintenance; and/or any equivalent combination of experience and training which provides the knowledge, skills and abilities necessary to perform the work. Five-plus years of professional experience in computer operations, including networks, servers, web designs and related computer software applications. </t>
    </r>
    <r>
      <rPr>
        <sz val="11"/>
        <color rgb="FF000000"/>
        <rFont val="Calibri"/>
        <family val="2"/>
        <scheme val="minor"/>
      </rPr>
      <t>Basic understanding of accounting principles including; accounts payable / receivable</t>
    </r>
  </si>
  <si>
    <r>
      <rPr>
        <b/>
        <sz val="11"/>
        <color theme="1"/>
        <rFont val="Calibri"/>
        <family val="2"/>
        <scheme val="minor"/>
      </rPr>
      <t xml:space="preserve">Police Department Secretary/Assistant:         </t>
    </r>
    <r>
      <rPr>
        <sz val="11"/>
        <color theme="1"/>
        <rFont val="Calibri"/>
        <family val="2"/>
        <scheme val="minor"/>
      </rPr>
      <t>High School Diploma or GED equivalent.  Two years business or related degree or three years office experience.  Possess a vaid State of Montana Driver's License.  Ability to pass an extensive background investigation and become a Montana Notary Public.  Strong knowledge of Police Department practices, activities, budgeting, record keeping and computers, including Dispatch Center.</t>
    </r>
  </si>
  <si>
    <r>
      <t>Computer skills including Microsoft and ability to learn new computer applications/software. Familiarity of billing, accounts receivable, payroll, modern office procedures, etc.</t>
    </r>
    <r>
      <rPr>
        <sz val="11"/>
        <color theme="1"/>
        <rFont val="Calibri"/>
        <family val="2"/>
        <scheme val="minor"/>
      </rPr>
      <t xml:space="preserve"> </t>
    </r>
  </si>
  <si>
    <r>
      <rPr>
        <sz val="11"/>
        <color theme="1"/>
        <rFont val="Calibri"/>
        <family val="2"/>
        <scheme val="minor"/>
      </rPr>
      <t> High school diploma or GED equivalent.  Must be 18 years or older at the time of employment. Desired Qualifications:  One (1) year experience or more providing emergency services.  College level degree in fire science or other applicable field.  ProBoard and/or IFSAC Firefighter I credential or higher.  NFPA Hazardous Materials Technician.</t>
    </r>
  </si>
  <si>
    <t>$43,786/year</t>
  </si>
  <si>
    <t>$57,775/year</t>
  </si>
  <si>
    <t>$71,400/year + annual increases</t>
  </si>
  <si>
    <t>$1,950/month</t>
  </si>
  <si>
    <t>$44,070/year</t>
  </si>
  <si>
    <t>$64,000/year</t>
  </si>
  <si>
    <t>PW ASST $38,248/year</t>
  </si>
  <si>
    <t>PW ASST $50,467/year</t>
  </si>
  <si>
    <t>$37,000/year</t>
  </si>
  <si>
    <t>This is a mechanic position: $19.52</t>
  </si>
  <si>
    <t>This is a mechanic position: $26.25</t>
  </si>
  <si>
    <t>$400/month hours vary</t>
  </si>
  <si>
    <t>$3,360/month</t>
  </si>
  <si>
    <t>$2,520/month</t>
  </si>
  <si>
    <t>$64,379.12/year</t>
  </si>
  <si>
    <t>$180/month (Mowing)</t>
  </si>
  <si>
    <t>$16.23 plus $3.93 contributed to pension</t>
  </si>
  <si>
    <t>$19.66 plus $3.93 contributed to pension</t>
  </si>
  <si>
    <r>
      <t xml:space="preserve">Graduation from a four-year college or university with a degree in civil engineering, public administration or a closely related field; and </t>
    </r>
    <r>
      <rPr>
        <sz val="11"/>
        <color theme="1"/>
        <rFont val="Calibri"/>
        <family val="2"/>
        <scheme val="minor"/>
      </rPr>
      <t>Minimum of six years previous professional civil engineering experience including utility design, construction and operation, subdivision and road system design and construction preferred, and; Registration as a Montana Professional Engineer preferred, and;</t>
    </r>
    <r>
      <rPr>
        <sz val="11"/>
        <color rgb="FF000000"/>
        <rFont val="Calibri"/>
        <family val="2"/>
        <scheme val="minor"/>
      </rPr>
      <t xml:space="preserve"> Experience in computer design, GIS and municipal management, and; Demonstrated successful past practice working with the public and providing quality customer service, and; Proven successful experience working with fellow staff members and supervising employees, preferably at a senior level and; Past experience working with unions and collective bargaining agreements, or; </t>
    </r>
    <r>
      <rPr>
        <sz val="11"/>
        <color theme="1"/>
        <rFont val="Calibri"/>
        <family val="2"/>
        <scheme val="minor"/>
      </rPr>
      <t>Any equivalent combination of education and experience.</t>
    </r>
  </si>
  <si>
    <r>
      <t xml:space="preserve">A four year degree from an accredited college/university in construction management, or civil engineering, or a closely related field, </t>
    </r>
    <r>
      <rPr>
        <u/>
        <sz val="11"/>
        <color theme="1"/>
        <rFont val="Calibri"/>
        <family val="2"/>
        <scheme val="minor"/>
      </rPr>
      <t>and</t>
    </r>
    <r>
      <rPr>
        <sz val="11"/>
        <color theme="1"/>
        <rFont val="Calibri"/>
        <family val="2"/>
        <scheme val="minor"/>
      </rPr>
      <t xml:space="preserve"> five</t>
    </r>
    <r>
      <rPr>
        <sz val="11"/>
        <color rgb="FFFF0000"/>
        <rFont val="Calibri"/>
        <family val="2"/>
        <scheme val="minor"/>
      </rPr>
      <t xml:space="preserve"> </t>
    </r>
    <r>
      <rPr>
        <sz val="11"/>
        <color theme="1"/>
        <rFont val="Calibri"/>
        <family val="2"/>
        <scheme val="minor"/>
      </rPr>
      <t>years of progressively responsible experience in the operation of street maintenance and repairs, solid waste management, traffic signs and signal operations, and vehicle and equipment maintenance. A minimum of fours years of this experience must have been at a management or other senior supervisory level that included daily direction and supervision of personnel, assignment and evaluation of work assignments, budget development and fiscal administration responsibility; or an equivalent combination of education and experience</t>
    </r>
  </si>
  <si>
    <r>
      <t>A four year degree from an accredited college/university in environmental/biological science, chemistry, environmental or civil engineering, water or a closely related field, and; Five</t>
    </r>
    <r>
      <rPr>
        <sz val="11"/>
        <color rgb="FFFF0000"/>
        <rFont val="Calibri"/>
        <family val="2"/>
        <scheme val="minor"/>
      </rPr>
      <t xml:space="preserve"> </t>
    </r>
    <r>
      <rPr>
        <sz val="11"/>
        <color theme="1"/>
        <rFont val="Calibri"/>
        <family val="2"/>
        <scheme val="minor"/>
      </rPr>
      <t>years of progressively responsible experience in the operation of a water treatment/distribution system, waste water collection operation system or other water resource-related experience in a public works setting. A minimum of fours years of this experience must have been at a management or other senior supervisory level that included daily direction and supervision of personnel, assignment and evaluation of work assignments, budget development and fiscal administration responsibility; or an equivalent combination of education and experience</t>
    </r>
  </si>
  <si>
    <t xml:space="preserve">HS graduation or its equivalent supplemented by continuing education courses in administration, law enforcement or related subjects, plus 7 years of progressively responsible law enforcement experience, including three years in a supervisory capacity.  Grant writing experience desirable.  </t>
  </si>
  <si>
    <t>$750/month</t>
  </si>
  <si>
    <t>Entry Level:
• High School Diploma or GED; and
• Some previous law enforcement experience preferred; or
• Any combination of experience and training which provides the equivalent scope of knowledge, skills, and abilities necessary to perform the work.
Lateral Transfer:
additional requirements</t>
  </si>
  <si>
    <t>Probationary Firefighter:
• High School Diploma or GED; and
• Possession of a valid CPAT completed within the last 12 months; and 
• Possession of a Montana EMT-B or NREMT-B (or equivalent or better) Certification.
Confirmed Firefighter:
• High School Diploma or GED; and
• Successful completion of initial employment period as a Probationary Firefighter.
Firefighter Step II
additional requirements</t>
  </si>
  <si>
    <t>Graduation from a college or university of recognized standing with a Bachelor’s Degree in Fire Administration, Business Administration or Public Administration desired; and
•	Considerable additional training in fire inspections, arson investigation, hazardous materials, emergency medical assistance, river rescue operations and fire administration; and
•	Extensive firefighting and related experience  	Any equivalent combination of experience</t>
  </si>
  <si>
    <t>Graduation from a college or university with an Bachelor’s degree in police science, law enforcement, criminal justice, public administration or a closely related field, and  seven (7) years of experience in police work, five (5) years of which must have been equivalent to police sergeant or higher.  plus additional requirements.</t>
  </si>
  <si>
    <t>Graduation from a college or university with a bachelor's degree in fire science, public administration or a closely related field and; Fifteen (15) years experience in fire and emergency medical service work, five (5) years of which must have been equivalent to fire chief, captain or battalion chief. Plus additional requirements.</t>
  </si>
  <si>
    <t>ALBERTON</t>
  </si>
  <si>
    <t>900.00/quarter</t>
  </si>
  <si>
    <t>same</t>
  </si>
  <si>
    <t>40.00/month</t>
  </si>
  <si>
    <t>$2404.48/mo</t>
  </si>
  <si>
    <t>as required by state</t>
  </si>
  <si>
    <t>high school</t>
  </si>
  <si>
    <t>BROADUS</t>
  </si>
  <si>
    <t>$2600/month</t>
  </si>
  <si>
    <t>HS Graduate</t>
  </si>
  <si>
    <t>$1440/month</t>
  </si>
  <si>
    <t>$1733/month</t>
  </si>
  <si>
    <t>HS valid Drivers License</t>
  </si>
  <si>
    <t>high school diploma, valid drivers license, certification in water / wastewater, split time between water, sewer.</t>
  </si>
  <si>
    <t>high school diploma, valid drivers license, split time over parks, streets and solid waste</t>
  </si>
  <si>
    <t>high school diploma, valid drivers license, split time between water, garbage, sewer, parks,streets</t>
  </si>
  <si>
    <t>high school grad, valid drivers license,</t>
  </si>
  <si>
    <t>EAST HELENA</t>
  </si>
  <si>
    <t>$3600 monthly</t>
  </si>
  <si>
    <t>$340 monthly</t>
  </si>
  <si>
    <t>Associate degree in Public Administration, Public Accounting and Finance, or closely related field, or an equivalent combination of higher or vocational education and appropriate experience. Five years experience in municipal financial management or administration. Prefer certifications.</t>
  </si>
  <si>
    <t xml:space="preserve">The above knowledge, skills and abilities are typically acquired through a combination of education and experience equivalent to: </t>
  </si>
  <si>
    <t>No established rate - currently          $2358.00 monthly</t>
  </si>
  <si>
    <t>No job description for this position</t>
  </si>
  <si>
    <t>Contracted, not City employee $6011.25 monthly</t>
  </si>
  <si>
    <t>The above knowledge, skills and abilities are typically acquired through a combination of education and experience equivalent to: HS + 3 years and more.</t>
  </si>
  <si>
    <t>A High School Diploma. POST certified, 5+ years LE and more</t>
  </si>
  <si>
    <t>HS, POST Certified, 1 year LE and more</t>
  </si>
  <si>
    <t xml:space="preserve">High School Diploma, Five years experience supervising public works operations, Three or more years experience in operating and maintaining heavy equipment, Must possess, or acquire within sixty days of commencement of employment, a valid Montana Driver’s license (CDL) Class B type 2 with air-brakes endorsement, Must possess or acquire within one year of commencement of employment, one of two certifications as designated by the mayor; the required water or wastewater operator certificate from the State of Montana, The remaining certification must be acquired within two years of employment.  .
Must possess or obtain a Boiler Operator’s License within two years of employment
</t>
  </si>
  <si>
    <t>HS, 1 yr heavy equipment experience, CDL, certifications</t>
  </si>
  <si>
    <t>The above knowledge, skills and abilities are typically acquired through a combination of education and experience equivalent to:</t>
  </si>
  <si>
    <t>A High School diploma or equivalent and one year experience in the field of youth development. Must acquire CPR and First Aid certifications.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</si>
</sst>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0" x14ac:knownFonts="1">
    <font>
      <sz val="11"/>
      <color theme="1"/>
      <name val="Calibri"/>
      <family val="2"/>
      <scheme val="minor"/>
    </font>
    <font>
      <b/>
      <sz val="10"/>
      <name val="Segoe UI"/>
      <family val="2"/>
    </font>
    <font>
      <i/>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000000"/>
      <name val="Calibri"/>
      <family val="2"/>
      <scheme val="minor"/>
    </font>
    <font>
      <b/>
      <sz val="11"/>
      <color rgb="FF0000FF"/>
      <name val="Calibri"/>
      <family val="2"/>
      <scheme val="minor"/>
    </font>
    <font>
      <sz val="11"/>
      <color rgb="FFFF0000"/>
      <name val="Calibri"/>
      <family val="2"/>
      <scheme val="minor"/>
    </font>
    <font>
      <u/>
      <sz val="11"/>
      <color theme="1"/>
      <name val="Calibri"/>
      <family val="2"/>
      <scheme val="minor"/>
    </font>
  </fonts>
  <fills count="1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rgb="FFFEF2CB"/>
      </patternFill>
    </fill>
    <fill>
      <patternFill patternType="solid">
        <fgColor theme="9" tint="0.79998168889431442"/>
        <bgColor rgb="FFE2EFD9"/>
      </patternFill>
    </fill>
    <fill>
      <patternFill patternType="solid">
        <fgColor theme="5" tint="0.79998168889431442"/>
        <bgColor rgb="FFFBE4D5"/>
      </patternFill>
    </fill>
    <fill>
      <patternFill patternType="solid">
        <fgColor theme="4" tint="0.79998168889431442"/>
        <bgColor rgb="FFD6DCE4"/>
      </patternFill>
    </fill>
    <fill>
      <patternFill patternType="solid">
        <fgColor theme="0" tint="-4.9989318521683403E-2"/>
        <bgColor rgb="FFF2F2F2"/>
      </patternFill>
    </fill>
    <fill>
      <patternFill patternType="solid">
        <fgColor theme="4" tint="0.79998168889431442"/>
        <bgColor rgb="FFDEEAF6"/>
      </patternFill>
    </fill>
    <fill>
      <patternFill patternType="solid">
        <fgColor theme="0" tint="-4.9989318521683403E-2"/>
        <bgColor rgb="FFECECEC"/>
      </patternFill>
    </fill>
    <fill>
      <patternFill patternType="solid">
        <fgColor theme="4" tint="0.79998168889431442"/>
        <bgColor rgb="FFD9E2F3"/>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01">
    <xf numFmtId="0" fontId="0" fillId="0" borderId="0" xfId="0"/>
    <xf numFmtId="0" fontId="1" fillId="6" borderId="1" xfId="0" applyFont="1" applyFill="1" applyBorder="1" applyAlignment="1">
      <alignment horizontal="left" wrapText="1"/>
    </xf>
    <xf numFmtId="0" fontId="1" fillId="5" borderId="1" xfId="0" applyFont="1" applyFill="1" applyBorder="1" applyAlignment="1">
      <alignment horizontal="left" wrapText="1"/>
    </xf>
    <xf numFmtId="0" fontId="1" fillId="2" borderId="1" xfId="0" applyFont="1" applyFill="1" applyBorder="1" applyAlignment="1">
      <alignment horizontal="left" wrapText="1"/>
    </xf>
    <xf numFmtId="0" fontId="1" fillId="3" borderId="1" xfId="0" applyFont="1" applyFill="1" applyBorder="1" applyAlignment="1">
      <alignment horizontal="left" wrapText="1"/>
    </xf>
    <xf numFmtId="0" fontId="1" fillId="4" borderId="1" xfId="0" applyFont="1" applyFill="1" applyBorder="1" applyAlignment="1">
      <alignment horizontal="left" wrapText="1"/>
    </xf>
    <xf numFmtId="0" fontId="1" fillId="0" borderId="1" xfId="0" applyFont="1" applyBorder="1" applyAlignment="1">
      <alignment horizontal="left" wrapText="1"/>
    </xf>
    <xf numFmtId="0" fontId="0"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3" borderId="1" xfId="0" applyFill="1" applyBorder="1" applyAlignment="1">
      <alignment horizontal="left" wrapText="1"/>
    </xf>
    <xf numFmtId="0" fontId="0" fillId="6" borderId="1" xfId="0" applyFill="1" applyBorder="1" applyAlignment="1">
      <alignment horizontal="left" wrapText="1"/>
    </xf>
    <xf numFmtId="0" fontId="0" fillId="4" borderId="1" xfId="0" applyFill="1" applyBorder="1" applyAlignment="1">
      <alignment horizontal="left" wrapText="1"/>
    </xf>
    <xf numFmtId="0" fontId="0" fillId="0" borderId="1" xfId="0" applyBorder="1" applyAlignment="1">
      <alignment horizontal="left" wrapText="1"/>
    </xf>
    <xf numFmtId="0" fontId="0" fillId="5" borderId="1" xfId="0" applyFill="1" applyBorder="1" applyAlignment="1">
      <alignment horizontal="left" wrapText="1"/>
    </xf>
    <xf numFmtId="0" fontId="0" fillId="2" borderId="1" xfId="0" applyFill="1" applyBorder="1" applyAlignment="1">
      <alignment horizontal="left" wrapText="1"/>
    </xf>
    <xf numFmtId="164" fontId="0" fillId="0" borderId="1" xfId="0" applyNumberFormat="1" applyBorder="1" applyAlignment="1">
      <alignment horizontal="left" vertical="top" wrapText="1"/>
    </xf>
    <xf numFmtId="0" fontId="0" fillId="2"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0" borderId="1" xfId="0" applyBorder="1" applyAlignment="1">
      <alignment horizontal="left" vertical="top" wrapText="1"/>
    </xf>
    <xf numFmtId="0" fontId="0" fillId="6" borderId="1" xfId="0" applyNumberFormat="1" applyFont="1" applyFill="1" applyBorder="1" applyAlignment="1">
      <alignment horizontal="left" vertical="top" wrapText="1"/>
    </xf>
    <xf numFmtId="164" fontId="0" fillId="5" borderId="1" xfId="0" applyNumberFormat="1" applyFont="1" applyFill="1" applyBorder="1" applyAlignment="1">
      <alignment horizontal="left" vertical="top" wrapText="1"/>
    </xf>
    <xf numFmtId="164" fontId="0" fillId="2" borderId="1" xfId="0" applyNumberFormat="1" applyFont="1" applyFill="1" applyBorder="1" applyAlignment="1">
      <alignment horizontal="left" vertical="top" wrapText="1"/>
    </xf>
    <xf numFmtId="164" fontId="0" fillId="3" borderId="1" xfId="0" applyNumberFormat="1" applyFont="1" applyFill="1" applyBorder="1" applyAlignment="1">
      <alignment horizontal="left" vertical="top" wrapText="1"/>
    </xf>
    <xf numFmtId="164" fontId="0" fillId="4" borderId="1" xfId="0" applyNumberFormat="1" applyFont="1" applyFill="1" applyBorder="1" applyAlignment="1">
      <alignment horizontal="left" vertical="top" wrapText="1"/>
    </xf>
    <xf numFmtId="164" fontId="0" fillId="6" borderId="1" xfId="0" applyNumberFormat="1" applyFont="1" applyFill="1" applyBorder="1" applyAlignment="1">
      <alignment horizontal="left" vertical="top" wrapText="1"/>
    </xf>
    <xf numFmtId="8" fontId="0" fillId="3" borderId="1" xfId="0" applyNumberFormat="1" applyFont="1" applyFill="1" applyBorder="1" applyAlignment="1">
      <alignment horizontal="left" vertical="top" wrapText="1"/>
    </xf>
    <xf numFmtId="8" fontId="0" fillId="4"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Alignment="1">
      <alignment vertical="top"/>
    </xf>
    <xf numFmtId="0" fontId="6" fillId="4" borderId="1" xfId="0" applyFont="1" applyFill="1" applyBorder="1" applyAlignment="1">
      <alignment horizontal="left" vertical="top" wrapText="1"/>
    </xf>
    <xf numFmtId="8" fontId="0" fillId="2" borderId="1" xfId="0" applyNumberFormat="1" applyFont="1" applyFill="1" applyBorder="1" applyAlignment="1">
      <alignment horizontal="left" vertical="top" wrapText="1"/>
    </xf>
    <xf numFmtId="8" fontId="0" fillId="5" borderId="1" xfId="0" applyNumberFormat="1" applyFont="1" applyFill="1" applyBorder="1" applyAlignment="1">
      <alignment horizontal="left" vertical="top" wrapText="1"/>
    </xf>
    <xf numFmtId="164" fontId="0" fillId="5" borderId="0" xfId="0" applyNumberFormat="1" applyFont="1" applyFill="1" applyBorder="1" applyAlignment="1">
      <alignment horizontal="left" vertical="top" wrapText="1"/>
    </xf>
    <xf numFmtId="164" fontId="0" fillId="4" borderId="0" xfId="0" applyNumberFormat="1" applyFont="1" applyFill="1" applyBorder="1" applyAlignment="1">
      <alignment horizontal="left" vertical="top" wrapText="1"/>
    </xf>
    <xf numFmtId="164" fontId="0" fillId="3" borderId="0" xfId="0" applyNumberFormat="1" applyFont="1" applyFill="1" applyBorder="1" applyAlignment="1">
      <alignment horizontal="left" vertical="top" wrapText="1"/>
    </xf>
    <xf numFmtId="164" fontId="0" fillId="2" borderId="0" xfId="0" applyNumberFormat="1" applyFont="1" applyFill="1" applyBorder="1" applyAlignment="1">
      <alignment horizontal="left" vertical="top" wrapText="1"/>
    </xf>
    <xf numFmtId="0" fontId="0" fillId="6" borderId="1" xfId="0" applyNumberFormat="1" applyFill="1" applyBorder="1" applyAlignment="1">
      <alignment vertical="top"/>
    </xf>
    <xf numFmtId="0" fontId="0" fillId="6" borderId="1" xfId="0" applyNumberFormat="1" applyFont="1" applyFill="1" applyBorder="1" applyAlignment="1">
      <alignment vertical="top"/>
    </xf>
    <xf numFmtId="164" fontId="0" fillId="4" borderId="1" xfId="0" applyNumberFormat="1" applyFont="1" applyFill="1" applyBorder="1" applyAlignment="1">
      <alignment vertical="top"/>
    </xf>
    <xf numFmtId="164" fontId="0" fillId="4" borderId="1" xfId="0" applyNumberFormat="1" applyFont="1" applyFill="1" applyBorder="1" applyAlignment="1">
      <alignment vertical="top" wrapText="1"/>
    </xf>
    <xf numFmtId="164" fontId="0" fillId="17" borderId="1" xfId="0" applyNumberFormat="1" applyFont="1" applyFill="1" applyBorder="1" applyAlignment="1">
      <alignment vertical="top"/>
    </xf>
    <xf numFmtId="164" fontId="0" fillId="2" borderId="1" xfId="0" applyNumberFormat="1" applyFont="1" applyFill="1" applyBorder="1" applyAlignment="1">
      <alignment vertical="top"/>
    </xf>
    <xf numFmtId="164" fontId="0" fillId="3" borderId="1" xfId="0" applyNumberFormat="1" applyFont="1" applyFill="1" applyBorder="1" applyAlignment="1">
      <alignment vertical="top"/>
    </xf>
    <xf numFmtId="0" fontId="0" fillId="2" borderId="1" xfId="0" applyFont="1" applyFill="1" applyBorder="1" applyAlignment="1">
      <alignment vertical="top" wrapText="1"/>
    </xf>
    <xf numFmtId="0" fontId="0" fillId="4" borderId="1" xfId="0" applyFont="1" applyFill="1" applyBorder="1" applyAlignment="1">
      <alignment vertical="top"/>
    </xf>
    <xf numFmtId="0" fontId="0" fillId="4" borderId="1" xfId="0" applyFont="1" applyFill="1" applyBorder="1" applyAlignment="1">
      <alignment vertical="top" wrapText="1"/>
    </xf>
    <xf numFmtId="0" fontId="0" fillId="17" borderId="1" xfId="0" applyFont="1" applyFill="1" applyBorder="1" applyAlignment="1">
      <alignment vertical="top"/>
    </xf>
    <xf numFmtId="164" fontId="0" fillId="5" borderId="1" xfId="0" applyNumberFormat="1" applyFont="1" applyFill="1" applyBorder="1" applyAlignment="1">
      <alignment vertical="top"/>
    </xf>
    <xf numFmtId="164" fontId="0" fillId="16" borderId="1" xfId="0" applyNumberFormat="1" applyFont="1" applyFill="1" applyBorder="1" applyAlignment="1">
      <alignment vertical="top"/>
    </xf>
    <xf numFmtId="0" fontId="0" fillId="16" borderId="1" xfId="0" applyFont="1" applyFill="1" applyBorder="1" applyAlignment="1">
      <alignment vertical="top" wrapText="1"/>
    </xf>
    <xf numFmtId="164" fontId="0" fillId="6" borderId="0" xfId="0" applyNumberFormat="1" applyFont="1" applyFill="1" applyBorder="1" applyAlignment="1">
      <alignment horizontal="left" vertical="top" wrapText="1"/>
    </xf>
    <xf numFmtId="164" fontId="0" fillId="4" borderId="1" xfId="0" applyNumberFormat="1" applyFill="1" applyBorder="1" applyAlignment="1">
      <alignment vertical="top"/>
    </xf>
    <xf numFmtId="164" fontId="0" fillId="17" borderId="1" xfId="0" applyNumberFormat="1" applyFill="1" applyBorder="1" applyAlignment="1">
      <alignment vertical="top"/>
    </xf>
    <xf numFmtId="164" fontId="0" fillId="2" borderId="1" xfId="0" applyNumberFormat="1" applyFill="1" applyBorder="1" applyAlignment="1">
      <alignment vertical="top"/>
    </xf>
    <xf numFmtId="164" fontId="0" fillId="3" borderId="1" xfId="0" applyNumberFormat="1" applyFill="1" applyBorder="1" applyAlignment="1">
      <alignment vertical="top"/>
    </xf>
    <xf numFmtId="164" fontId="0" fillId="5" borderId="1" xfId="0" applyNumberFormat="1" applyFill="1" applyBorder="1" applyAlignment="1">
      <alignment vertical="top"/>
    </xf>
    <xf numFmtId="164" fontId="0" fillId="16" borderId="1" xfId="0" applyNumberFormat="1" applyFill="1" applyBorder="1" applyAlignment="1">
      <alignment vertical="top"/>
    </xf>
    <xf numFmtId="0" fontId="0" fillId="17" borderId="1" xfId="0" applyFill="1" applyBorder="1" applyAlignment="1">
      <alignment vertical="top" wrapText="1"/>
    </xf>
    <xf numFmtId="0" fontId="0" fillId="4" borderId="1" xfId="0" applyFill="1" applyBorder="1" applyAlignment="1">
      <alignment vertical="top" wrapText="1"/>
    </xf>
    <xf numFmtId="0" fontId="0" fillId="3" borderId="1" xfId="0" applyFill="1" applyBorder="1" applyAlignment="1">
      <alignment vertical="top" wrapText="1"/>
    </xf>
    <xf numFmtId="0" fontId="0" fillId="2" borderId="1" xfId="0" applyFill="1" applyBorder="1" applyAlignment="1">
      <alignment vertical="top" wrapText="1"/>
    </xf>
    <xf numFmtId="0" fontId="6" fillId="11" borderId="1" xfId="0" applyFont="1" applyFill="1" applyBorder="1" applyAlignment="1">
      <alignment horizontal="left" vertical="top" wrapText="1"/>
    </xf>
    <xf numFmtId="0" fontId="0" fillId="11" borderId="1" xfId="0" applyFont="1" applyFill="1" applyBorder="1" applyAlignment="1">
      <alignment horizontal="left" vertical="top" wrapText="1"/>
    </xf>
    <xf numFmtId="164" fontId="6" fillId="8" borderId="1" xfId="0" applyNumberFormat="1" applyFont="1" applyFill="1" applyBorder="1" applyAlignment="1">
      <alignment horizontal="left" vertical="top" wrapText="1"/>
    </xf>
    <xf numFmtId="164" fontId="0" fillId="8" borderId="1" xfId="0" applyNumberFormat="1" applyFont="1" applyFill="1" applyBorder="1" applyAlignment="1">
      <alignment horizontal="left" vertical="top" wrapText="1"/>
    </xf>
    <xf numFmtId="164" fontId="0" fillId="14" borderId="1" xfId="0" applyNumberFormat="1" applyFont="1" applyFill="1" applyBorder="1" applyAlignment="1">
      <alignment horizontal="left" vertical="top" wrapText="1"/>
    </xf>
    <xf numFmtId="164" fontId="0" fillId="9" borderId="1" xfId="0" applyNumberFormat="1" applyFont="1" applyFill="1" applyBorder="1" applyAlignment="1">
      <alignment horizontal="left" vertical="top" wrapText="1"/>
    </xf>
    <xf numFmtId="164" fontId="0" fillId="7" borderId="1" xfId="0" applyNumberFormat="1" applyFont="1" applyFill="1" applyBorder="1" applyAlignment="1">
      <alignment horizontal="left" vertical="top" wrapText="1"/>
    </xf>
    <xf numFmtId="164" fontId="0" fillId="12" borderId="1" xfId="0" applyNumberFormat="1" applyFont="1" applyFill="1" applyBorder="1" applyAlignment="1">
      <alignment horizontal="left" vertical="top" wrapText="1"/>
    </xf>
    <xf numFmtId="164" fontId="0" fillId="13" borderId="1" xfId="0" applyNumberFormat="1" applyFont="1" applyFill="1" applyBorder="1" applyAlignment="1">
      <alignment horizontal="left" vertical="top" wrapText="1"/>
    </xf>
    <xf numFmtId="44" fontId="0" fillId="2" borderId="1" xfId="1" applyFont="1" applyFill="1" applyBorder="1" applyAlignment="1">
      <alignment horizontal="left" vertical="top" wrapText="1"/>
    </xf>
    <xf numFmtId="0" fontId="0" fillId="3" borderId="1" xfId="0" applyFont="1" applyFill="1" applyBorder="1" applyAlignment="1">
      <alignment vertical="top" wrapText="1"/>
    </xf>
    <xf numFmtId="0" fontId="0" fillId="17" borderId="1" xfId="0" applyFont="1" applyFill="1" applyBorder="1" applyAlignment="1">
      <alignment vertical="top" wrapText="1"/>
    </xf>
    <xf numFmtId="0" fontId="6" fillId="4" borderId="1" xfId="0" applyNumberFormat="1" applyFont="1" applyFill="1" applyBorder="1" applyAlignment="1">
      <alignment horizontal="left" vertical="top" wrapText="1"/>
    </xf>
    <xf numFmtId="0" fontId="0" fillId="0" borderId="1" xfId="0" applyBorder="1" applyAlignment="1">
      <alignment vertical="top"/>
    </xf>
    <xf numFmtId="164" fontId="6" fillId="7" borderId="1" xfId="0" applyNumberFormat="1" applyFont="1" applyFill="1" applyBorder="1" applyAlignment="1">
      <alignment horizontal="left" vertical="top" wrapText="1"/>
    </xf>
    <xf numFmtId="0" fontId="0" fillId="6" borderId="1" xfId="0" applyFill="1" applyBorder="1" applyAlignment="1">
      <alignment horizontal="left" vertical="top"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lignment horizontal="left" vertical="top" wrapText="1"/>
    </xf>
    <xf numFmtId="0" fontId="0" fillId="2" borderId="1" xfId="0" applyFill="1" applyBorder="1" applyAlignment="1">
      <alignment horizontal="left" vertical="top" wrapText="1"/>
    </xf>
    <xf numFmtId="6" fontId="0" fillId="3" borderId="1" xfId="0" applyNumberFormat="1" applyFont="1" applyFill="1" applyBorder="1" applyAlignment="1">
      <alignment horizontal="left" vertical="top" wrapText="1"/>
    </xf>
    <xf numFmtId="164" fontId="0" fillId="5" borderId="1" xfId="0" applyNumberFormat="1" applyFont="1" applyFill="1" applyBorder="1" applyAlignment="1">
      <alignment vertical="top" wrapText="1"/>
    </xf>
    <xf numFmtId="164" fontId="0" fillId="3" borderId="1" xfId="0" applyNumberFormat="1" applyFont="1" applyFill="1" applyBorder="1" applyAlignment="1">
      <alignment vertical="top" wrapText="1"/>
    </xf>
    <xf numFmtId="0" fontId="0" fillId="4" borderId="0" xfId="0" applyFont="1" applyFill="1" applyBorder="1" applyAlignment="1">
      <alignment horizontal="left" vertical="top" wrapText="1"/>
    </xf>
    <xf numFmtId="8" fontId="0" fillId="6" borderId="1" xfId="0" applyNumberFormat="1" applyFont="1" applyFill="1" applyBorder="1" applyAlignment="1">
      <alignment horizontal="left" vertical="top" wrapText="1"/>
    </xf>
    <xf numFmtId="164" fontId="6" fillId="12" borderId="1" xfId="0" applyNumberFormat="1" applyFont="1" applyFill="1" applyBorder="1" applyAlignment="1">
      <alignment horizontal="left" vertical="top" wrapText="1"/>
    </xf>
    <xf numFmtId="164" fontId="0" fillId="0" borderId="0" xfId="0" applyNumberFormat="1" applyBorder="1" applyAlignment="1">
      <alignment vertical="top"/>
    </xf>
    <xf numFmtId="164" fontId="0" fillId="0" borderId="3" xfId="0" applyNumberFormat="1" applyBorder="1" applyAlignment="1">
      <alignment vertical="top"/>
    </xf>
    <xf numFmtId="164" fontId="0" fillId="0" borderId="1" xfId="0" applyNumberFormat="1" applyBorder="1" applyAlignment="1">
      <alignment vertical="top"/>
    </xf>
    <xf numFmtId="164" fontId="0" fillId="4" borderId="2" xfId="0" applyNumberFormat="1" applyFont="1" applyFill="1" applyBorder="1" applyAlignment="1">
      <alignment horizontal="left" vertical="top" wrapText="1"/>
    </xf>
    <xf numFmtId="164" fontId="0" fillId="15" borderId="1" xfId="0" applyNumberFormat="1" applyFont="1" applyFill="1" applyBorder="1" applyAlignment="1">
      <alignment vertical="top"/>
    </xf>
    <xf numFmtId="164" fontId="0" fillId="15" borderId="1" xfId="0" applyNumberFormat="1" applyFill="1" applyBorder="1" applyAlignment="1">
      <alignment vertical="top"/>
    </xf>
    <xf numFmtId="164" fontId="5" fillId="0" borderId="1" xfId="0" applyNumberFormat="1" applyFont="1" applyBorder="1" applyAlignment="1">
      <alignment horizontal="left" vertical="top" wrapText="1"/>
    </xf>
    <xf numFmtId="4" fontId="0" fillId="5"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164" fontId="6" fillId="10" borderId="1" xfId="0" applyNumberFormat="1" applyFont="1" applyFill="1" applyBorder="1" applyAlignment="1">
      <alignment horizontal="left" vertical="top" wrapText="1"/>
    </xf>
    <xf numFmtId="164" fontId="6" fillId="9" borderId="1" xfId="0" applyNumberFormat="1"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mailto:?subject=Three%20Forks%20Code%20Regulations&amp;body=Below%20is%20a%20link%20to%20the%20City%20code%20which%20contains%20the%20information%20you%20requested.%0D%0Ahttp%3A%2F%2Fwww.sterlingcodifiers.com%2Fcodebook%2Findex.php%3Fbook_id%3D646%26chapter_id%3D45311%23s561213"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34</xdr:row>
      <xdr:rowOff>0</xdr:rowOff>
    </xdr:from>
    <xdr:to>
      <xdr:col>9</xdr:col>
      <xdr:colOff>419100</xdr:colOff>
      <xdr:row>34</xdr:row>
      <xdr:rowOff>152400</xdr:rowOff>
    </xdr:to>
    <xdr:pic>
      <xdr:nvPicPr>
        <xdr:cNvPr id="3" name="Picture 2" descr="link">
          <a:hlinkClick xmlns:r="http://schemas.openxmlformats.org/officeDocument/2006/relationships" r:id="rId1" tgtFrame="_top"/>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050225" y="1095375"/>
          <a:ext cx="190500" cy="152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83"/>
  <sheetViews>
    <sheetView tabSelected="1" workbookViewId="0">
      <pane xSplit="1" ySplit="1" topLeftCell="B75" activePane="bottomRight" state="frozen"/>
      <selection pane="topRight" activeCell="B1" sqref="B1"/>
      <selection pane="bottomLeft" activeCell="A2" sqref="A2"/>
      <selection pane="bottomRight" activeCell="C75" sqref="C75"/>
    </sheetView>
  </sheetViews>
  <sheetFormatPr baseColWidth="10" defaultColWidth="8.6640625" defaultRowHeight="15" x14ac:dyDescent="0.2"/>
  <cols>
    <col min="1" max="1" width="45.5" style="10" customWidth="1"/>
    <col min="2" max="2" width="8.6640625" style="10"/>
    <col min="3" max="3" width="11.6640625" style="10" customWidth="1"/>
    <col min="4" max="4" width="19.83203125" style="10" customWidth="1"/>
    <col min="5" max="5" width="16.83203125" style="13" customWidth="1"/>
    <col min="6" max="6" width="15.83203125" style="13" customWidth="1"/>
    <col min="7" max="7" width="16.6640625" style="14" customWidth="1"/>
    <col min="8" max="8" width="17" style="14" customWidth="1"/>
    <col min="9" max="10" width="18" style="9" customWidth="1"/>
    <col min="11" max="11" width="35.5" style="9" customWidth="1"/>
    <col min="12" max="12" width="18.5" style="11" customWidth="1"/>
    <col min="13" max="13" width="18.1640625" style="11" customWidth="1"/>
    <col min="14" max="14" width="41.1640625" style="11" customWidth="1"/>
    <col min="15" max="100" width="9.1640625" style="12" customWidth="1"/>
    <col min="101" max="16384" width="8.6640625" style="12"/>
  </cols>
  <sheetData>
    <row r="1" spans="1:101" s="6" customFormat="1" ht="85" x14ac:dyDescent="0.25">
      <c r="A1" s="1" t="s">
        <v>0</v>
      </c>
      <c r="B1" s="1" t="s">
        <v>1</v>
      </c>
      <c r="C1" s="1" t="s">
        <v>113</v>
      </c>
      <c r="D1" s="1" t="s">
        <v>2</v>
      </c>
      <c r="E1" s="2" t="s">
        <v>3</v>
      </c>
      <c r="F1" s="2" t="s">
        <v>4</v>
      </c>
      <c r="G1" s="3" t="s">
        <v>5</v>
      </c>
      <c r="H1" s="3" t="s">
        <v>6</v>
      </c>
      <c r="I1" s="4" t="s">
        <v>7</v>
      </c>
      <c r="J1" s="4" t="s">
        <v>8</v>
      </c>
      <c r="K1" s="4" t="s">
        <v>67</v>
      </c>
      <c r="L1" s="5" t="s">
        <v>9</v>
      </c>
      <c r="M1" s="5" t="s">
        <v>10</v>
      </c>
      <c r="N1" s="5" t="s">
        <v>68</v>
      </c>
    </row>
    <row r="2" spans="1:101" s="92" customFormat="1" ht="45.75" customHeight="1" x14ac:dyDescent="0.2">
      <c r="A2" s="20" t="s">
        <v>638</v>
      </c>
      <c r="B2" s="20" t="s">
        <v>170</v>
      </c>
      <c r="C2" s="20">
        <v>916</v>
      </c>
      <c r="D2" s="20" t="s">
        <v>176</v>
      </c>
      <c r="E2" s="21" t="s">
        <v>466</v>
      </c>
      <c r="F2" s="21" t="s">
        <v>466</v>
      </c>
      <c r="G2" s="22" t="s">
        <v>432</v>
      </c>
      <c r="H2" s="22" t="s">
        <v>432</v>
      </c>
      <c r="I2" s="23">
        <v>95.129400000000004</v>
      </c>
      <c r="J2" s="23" t="s">
        <v>467</v>
      </c>
      <c r="K2" s="7" t="s">
        <v>799</v>
      </c>
      <c r="L2" s="24">
        <v>55.67</v>
      </c>
      <c r="M2" s="24">
        <v>74.63</v>
      </c>
      <c r="N2" s="8" t="s">
        <v>468</v>
      </c>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1"/>
    </row>
    <row r="3" spans="1:101" s="15" customFormat="1" ht="192" customHeight="1" x14ac:dyDescent="0.2">
      <c r="A3" s="20" t="s">
        <v>605</v>
      </c>
      <c r="B3" s="20" t="s">
        <v>170</v>
      </c>
      <c r="C3" s="20">
        <v>450</v>
      </c>
      <c r="D3" s="20" t="s">
        <v>176</v>
      </c>
      <c r="E3" s="21" t="s">
        <v>246</v>
      </c>
      <c r="F3" s="21" t="s">
        <v>246</v>
      </c>
      <c r="G3" s="22" t="s">
        <v>247</v>
      </c>
      <c r="H3" s="22" t="s">
        <v>247</v>
      </c>
      <c r="I3" s="23" t="s">
        <v>216</v>
      </c>
      <c r="J3" s="23" t="s">
        <v>216</v>
      </c>
      <c r="K3" s="23" t="s">
        <v>248</v>
      </c>
      <c r="L3" s="24">
        <f>128950/2080</f>
        <v>61.995192307692307</v>
      </c>
      <c r="M3" s="24">
        <f>141703/2080</f>
        <v>68.126442307692301</v>
      </c>
      <c r="N3" s="24" t="s">
        <v>249</v>
      </c>
    </row>
    <row r="4" spans="1:101" s="19" customFormat="1" ht="16" x14ac:dyDescent="0.2">
      <c r="A4" s="20" t="s">
        <v>660</v>
      </c>
      <c r="B4" s="20" t="s">
        <v>170</v>
      </c>
      <c r="C4" s="20">
        <v>501.02499999999998</v>
      </c>
      <c r="D4" s="20" t="s">
        <v>176</v>
      </c>
      <c r="E4" s="21" t="s">
        <v>784</v>
      </c>
      <c r="F4" s="21"/>
      <c r="G4" s="22" t="s">
        <v>671</v>
      </c>
      <c r="H4" s="22"/>
      <c r="I4" s="23"/>
      <c r="J4" s="23"/>
      <c r="K4" s="23"/>
      <c r="L4" s="24"/>
      <c r="M4" s="24"/>
      <c r="N4" s="24"/>
    </row>
    <row r="5" spans="1:101" s="15" customFormat="1" ht="45.75" customHeight="1" x14ac:dyDescent="0.2">
      <c r="A5" s="20" t="s">
        <v>114</v>
      </c>
      <c r="B5" s="20" t="s">
        <v>170</v>
      </c>
      <c r="C5" s="20">
        <v>575</v>
      </c>
      <c r="D5" s="20" t="s">
        <v>115</v>
      </c>
      <c r="E5" s="21" t="s">
        <v>665</v>
      </c>
      <c r="F5" s="21"/>
      <c r="G5" s="22" t="s">
        <v>666</v>
      </c>
      <c r="H5" s="22"/>
      <c r="I5" s="23">
        <v>76.72788461538461</v>
      </c>
      <c r="J5" s="23" t="s">
        <v>116</v>
      </c>
      <c r="K5" s="23" t="s">
        <v>117</v>
      </c>
      <c r="L5" s="24">
        <v>64.961057692307691</v>
      </c>
      <c r="M5" s="24"/>
      <c r="N5" s="24" t="s">
        <v>118</v>
      </c>
    </row>
    <row r="6" spans="1:101" s="15" customFormat="1" ht="45.75" customHeight="1" x14ac:dyDescent="0.2">
      <c r="A6" s="20" t="s">
        <v>652</v>
      </c>
      <c r="B6" s="20" t="s">
        <v>170</v>
      </c>
      <c r="C6" s="20">
        <v>101.5</v>
      </c>
      <c r="D6" s="20" t="s">
        <v>176</v>
      </c>
      <c r="E6" s="21" t="s">
        <v>707</v>
      </c>
      <c r="F6" s="21" t="s">
        <v>707</v>
      </c>
      <c r="G6" s="22" t="s">
        <v>672</v>
      </c>
      <c r="H6" s="22" t="s">
        <v>672</v>
      </c>
      <c r="I6" s="23"/>
      <c r="J6" s="23"/>
      <c r="K6" s="23"/>
      <c r="L6" s="24"/>
      <c r="M6" s="24"/>
      <c r="N6" s="24"/>
    </row>
    <row r="7" spans="1:101" s="15" customFormat="1" ht="45.75" customHeight="1" x14ac:dyDescent="0.2">
      <c r="A7" s="20" t="s">
        <v>630</v>
      </c>
      <c r="B7" s="20" t="s">
        <v>170</v>
      </c>
      <c r="C7" s="20">
        <v>198</v>
      </c>
      <c r="D7" s="20" t="s">
        <v>407</v>
      </c>
      <c r="E7" s="21" t="s">
        <v>688</v>
      </c>
      <c r="F7" s="21" t="s">
        <v>202</v>
      </c>
      <c r="G7" s="22" t="s">
        <v>689</v>
      </c>
      <c r="H7" s="22" t="s">
        <v>690</v>
      </c>
      <c r="I7" s="23">
        <v>64.38</v>
      </c>
      <c r="J7" s="23" t="s">
        <v>244</v>
      </c>
      <c r="K7" s="7" t="s">
        <v>798</v>
      </c>
      <c r="L7" s="24" t="s">
        <v>244</v>
      </c>
      <c r="M7" s="24" t="s">
        <v>244</v>
      </c>
      <c r="N7" s="24" t="s">
        <v>244</v>
      </c>
    </row>
    <row r="8" spans="1:101" s="15" customFormat="1" ht="45.75" customHeight="1" x14ac:dyDescent="0.2">
      <c r="A8" s="20" t="s">
        <v>617</v>
      </c>
      <c r="B8" s="20" t="s">
        <v>170</v>
      </c>
      <c r="C8" s="20">
        <v>570</v>
      </c>
      <c r="D8" s="20" t="s">
        <v>312</v>
      </c>
      <c r="E8" s="21">
        <v>45.05</v>
      </c>
      <c r="F8" s="21"/>
      <c r="G8" s="22">
        <v>20.239999999999998</v>
      </c>
      <c r="H8" s="22"/>
      <c r="I8" s="23">
        <v>49.29</v>
      </c>
      <c r="J8" s="23">
        <v>73.510000000000005</v>
      </c>
      <c r="K8" s="23" t="s">
        <v>797</v>
      </c>
      <c r="L8" s="24"/>
      <c r="M8" s="24"/>
      <c r="N8" s="24"/>
    </row>
    <row r="9" spans="1:101" s="15" customFormat="1" ht="45.75" customHeight="1" x14ac:dyDescent="0.2">
      <c r="A9" s="20" t="s">
        <v>600</v>
      </c>
      <c r="B9" s="20" t="s">
        <v>208</v>
      </c>
      <c r="C9" s="20">
        <v>114</v>
      </c>
      <c r="D9" s="20" t="s">
        <v>176</v>
      </c>
      <c r="E9" s="21"/>
      <c r="F9" s="21"/>
      <c r="G9" s="22"/>
      <c r="H9" s="22"/>
      <c r="I9" s="23" t="s">
        <v>209</v>
      </c>
      <c r="J9" s="23"/>
      <c r="K9" s="23" t="s">
        <v>210</v>
      </c>
      <c r="L9" s="24"/>
      <c r="M9" s="24"/>
      <c r="N9" s="24" t="s">
        <v>212</v>
      </c>
    </row>
    <row r="10" spans="1:101" s="15" customFormat="1" ht="45.75" customHeight="1" x14ac:dyDescent="0.2">
      <c r="A10" s="20" t="s">
        <v>661</v>
      </c>
      <c r="B10" s="20" t="s">
        <v>514</v>
      </c>
      <c r="C10" s="20">
        <v>156.5</v>
      </c>
      <c r="D10" s="20" t="s">
        <v>176</v>
      </c>
      <c r="E10" s="21"/>
      <c r="F10" s="21"/>
      <c r="G10" s="22">
        <v>4.04</v>
      </c>
      <c r="H10" s="22">
        <v>4.04</v>
      </c>
      <c r="I10" s="23">
        <v>39.4</v>
      </c>
      <c r="J10" s="23">
        <v>39.4</v>
      </c>
      <c r="K10" s="23" t="s">
        <v>515</v>
      </c>
      <c r="L10" s="24"/>
      <c r="M10" s="24"/>
      <c r="N10" s="24"/>
    </row>
    <row r="11" spans="1:101" s="19" customFormat="1" ht="16" x14ac:dyDescent="0.2">
      <c r="A11" s="20" t="s">
        <v>610</v>
      </c>
      <c r="B11" s="20" t="s">
        <v>171</v>
      </c>
      <c r="C11" s="20">
        <v>19</v>
      </c>
      <c r="D11" s="20"/>
      <c r="E11" s="21" t="s">
        <v>673</v>
      </c>
      <c r="F11" s="21" t="s">
        <v>673</v>
      </c>
      <c r="G11" s="22" t="s">
        <v>306</v>
      </c>
      <c r="H11" s="22" t="s">
        <v>306</v>
      </c>
      <c r="I11" s="23"/>
      <c r="J11" s="23"/>
      <c r="K11" s="23"/>
      <c r="L11" s="24"/>
      <c r="M11" s="24"/>
      <c r="N11" s="24"/>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row>
    <row r="12" spans="1:101" s="15" customFormat="1" ht="45.75" customHeight="1" x14ac:dyDescent="0.2">
      <c r="A12" s="20" t="s">
        <v>154</v>
      </c>
      <c r="B12" s="20" t="s">
        <v>171</v>
      </c>
      <c r="C12" s="20">
        <v>58</v>
      </c>
      <c r="D12" s="20" t="s">
        <v>145</v>
      </c>
      <c r="E12" s="17" t="s">
        <v>664</v>
      </c>
      <c r="F12" s="17" t="s">
        <v>664</v>
      </c>
      <c r="G12" s="16" t="s">
        <v>664</v>
      </c>
      <c r="H12" s="16" t="s">
        <v>664</v>
      </c>
      <c r="I12" s="26">
        <v>47.6</v>
      </c>
      <c r="J12" s="26">
        <v>64.92</v>
      </c>
      <c r="K12" s="23"/>
      <c r="L12" s="24"/>
      <c r="M12" s="24"/>
      <c r="N12" s="24"/>
    </row>
    <row r="13" spans="1:101" s="19" customFormat="1" ht="16" x14ac:dyDescent="0.2">
      <c r="A13" s="20" t="s">
        <v>398</v>
      </c>
      <c r="B13" s="20" t="s">
        <v>171</v>
      </c>
      <c r="C13" s="20">
        <v>8</v>
      </c>
      <c r="D13" s="20" t="s">
        <v>147</v>
      </c>
      <c r="E13" s="21" t="s">
        <v>686</v>
      </c>
      <c r="F13" s="21" t="s">
        <v>686</v>
      </c>
      <c r="G13" s="22" t="s">
        <v>687</v>
      </c>
      <c r="H13" s="22" t="s">
        <v>687</v>
      </c>
      <c r="I13" s="23"/>
      <c r="J13" s="23"/>
      <c r="K13" s="23"/>
      <c r="L13" s="24"/>
      <c r="M13" s="24"/>
      <c r="N13" s="24"/>
    </row>
    <row r="14" spans="1:101" s="19" customFormat="1" ht="16" x14ac:dyDescent="0.2">
      <c r="A14" s="20" t="s">
        <v>302</v>
      </c>
      <c r="B14" s="20" t="s">
        <v>171</v>
      </c>
      <c r="C14" s="20">
        <v>7.25</v>
      </c>
      <c r="D14" s="20" t="s">
        <v>145</v>
      </c>
      <c r="E14" s="21" t="s">
        <v>674</v>
      </c>
      <c r="F14" s="21"/>
      <c r="G14" s="22" t="s">
        <v>675</v>
      </c>
      <c r="H14" s="22"/>
      <c r="I14" s="23"/>
      <c r="J14" s="23"/>
      <c r="K14" s="23"/>
      <c r="L14" s="24"/>
      <c r="M14" s="24"/>
      <c r="N14" s="24"/>
    </row>
    <row r="15" spans="1:101" s="92" customFormat="1" ht="45.75" customHeight="1" x14ac:dyDescent="0.2">
      <c r="A15" s="20" t="s">
        <v>648</v>
      </c>
      <c r="B15" s="20" t="s">
        <v>171</v>
      </c>
      <c r="C15" s="20">
        <v>5</v>
      </c>
      <c r="D15" s="20" t="s">
        <v>543</v>
      </c>
      <c r="E15" s="21" t="s">
        <v>705</v>
      </c>
      <c r="F15" s="21"/>
      <c r="G15" s="22" t="s">
        <v>706</v>
      </c>
      <c r="H15" s="22"/>
      <c r="I15" s="23"/>
      <c r="J15" s="23"/>
      <c r="K15" s="23"/>
      <c r="L15" s="24"/>
      <c r="M15" s="24"/>
      <c r="N15" s="93"/>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1"/>
    </row>
    <row r="16" spans="1:101" s="15" customFormat="1" ht="45.75" customHeight="1" x14ac:dyDescent="0.2">
      <c r="A16" s="20" t="s">
        <v>622</v>
      </c>
      <c r="B16" s="20" t="s">
        <v>171</v>
      </c>
      <c r="C16" s="20">
        <v>14</v>
      </c>
      <c r="D16" s="20" t="s">
        <v>145</v>
      </c>
      <c r="E16" s="21" t="s">
        <v>792</v>
      </c>
      <c r="F16" s="21" t="s">
        <v>792</v>
      </c>
      <c r="G16" s="22" t="s">
        <v>362</v>
      </c>
      <c r="H16" s="22" t="s">
        <v>362</v>
      </c>
      <c r="I16" s="23"/>
      <c r="J16" s="23"/>
      <c r="K16" s="23"/>
      <c r="L16" s="24"/>
      <c r="M16" s="24"/>
      <c r="N16" s="24"/>
    </row>
    <row r="17" spans="1:14" s="15" customFormat="1" ht="45.75" customHeight="1" x14ac:dyDescent="0.2">
      <c r="A17" s="20" t="s">
        <v>653</v>
      </c>
      <c r="B17" s="20" t="s">
        <v>171</v>
      </c>
      <c r="C17" s="20">
        <v>9</v>
      </c>
      <c r="D17" s="20" t="s">
        <v>149</v>
      </c>
      <c r="E17" s="21" t="s">
        <v>685</v>
      </c>
      <c r="F17" s="21" t="s">
        <v>685</v>
      </c>
      <c r="G17" s="22" t="s">
        <v>692</v>
      </c>
      <c r="H17" s="22" t="s">
        <v>431</v>
      </c>
      <c r="I17" s="23"/>
      <c r="J17" s="23"/>
      <c r="K17" s="23"/>
      <c r="L17" s="24"/>
      <c r="M17" s="24"/>
      <c r="N17" s="24"/>
    </row>
    <row r="18" spans="1:14" s="15" customFormat="1" ht="45.75" customHeight="1" x14ac:dyDescent="0.2">
      <c r="A18" s="20" t="s">
        <v>609</v>
      </c>
      <c r="B18" s="20" t="s">
        <v>171</v>
      </c>
      <c r="C18" s="20">
        <v>31</v>
      </c>
      <c r="D18" s="20" t="s">
        <v>176</v>
      </c>
      <c r="E18" s="21" t="s">
        <v>172</v>
      </c>
      <c r="F18" s="21" t="s">
        <v>172</v>
      </c>
      <c r="G18" s="22" t="s">
        <v>672</v>
      </c>
      <c r="H18" s="22" t="s">
        <v>672</v>
      </c>
      <c r="I18" s="23" t="s">
        <v>288</v>
      </c>
      <c r="J18" s="23" t="s">
        <v>789</v>
      </c>
      <c r="K18" s="23"/>
      <c r="L18" s="24"/>
      <c r="M18" s="24"/>
      <c r="N18" s="24"/>
    </row>
    <row r="19" spans="1:14" s="15" customFormat="1" ht="45.75" customHeight="1" x14ac:dyDescent="0.2">
      <c r="A19" s="20" t="s">
        <v>643</v>
      </c>
      <c r="B19" s="20" t="s">
        <v>171</v>
      </c>
      <c r="C19" s="20">
        <v>12</v>
      </c>
      <c r="D19" s="20" t="s">
        <v>115</v>
      </c>
      <c r="E19" s="21" t="s">
        <v>151</v>
      </c>
      <c r="F19" s="21" t="s">
        <v>151</v>
      </c>
      <c r="G19" s="22" t="s">
        <v>700</v>
      </c>
      <c r="H19" s="22" t="s">
        <v>700</v>
      </c>
      <c r="I19" s="23"/>
      <c r="J19" s="23"/>
      <c r="K19" s="23"/>
      <c r="L19" s="24"/>
      <c r="M19" s="24"/>
      <c r="N19" s="24"/>
    </row>
    <row r="20" spans="1:14" s="15" customFormat="1" ht="16" x14ac:dyDescent="0.2">
      <c r="A20" s="20" t="s">
        <v>631</v>
      </c>
      <c r="B20" s="20" t="s">
        <v>171</v>
      </c>
      <c r="C20" s="20">
        <v>27.5</v>
      </c>
      <c r="D20" s="20" t="s">
        <v>176</v>
      </c>
      <c r="E20" s="21" t="s">
        <v>794</v>
      </c>
      <c r="F20" s="21"/>
      <c r="G20" s="22" t="s">
        <v>795</v>
      </c>
      <c r="H20" s="22"/>
      <c r="I20" s="23"/>
      <c r="J20" s="23"/>
      <c r="K20" s="23"/>
      <c r="L20" s="24"/>
      <c r="M20" s="24"/>
      <c r="N20" s="24"/>
    </row>
    <row r="21" spans="1:14" s="15" customFormat="1" ht="45.75" customHeight="1" x14ac:dyDescent="0.2">
      <c r="A21" s="20" t="s">
        <v>606</v>
      </c>
      <c r="B21" s="20" t="s">
        <v>171</v>
      </c>
      <c r="C21" s="20">
        <v>22</v>
      </c>
      <c r="D21" s="20" t="s">
        <v>176</v>
      </c>
      <c r="E21" s="21" t="s">
        <v>787</v>
      </c>
      <c r="F21" s="21" t="s">
        <v>787</v>
      </c>
      <c r="G21" s="22" t="s">
        <v>202</v>
      </c>
      <c r="H21" s="22" t="s">
        <v>202</v>
      </c>
      <c r="I21" s="23">
        <v>30.29</v>
      </c>
      <c r="J21" s="23">
        <v>34.659999999999997</v>
      </c>
      <c r="K21" s="23" t="s">
        <v>271</v>
      </c>
      <c r="L21" s="24"/>
      <c r="M21" s="24"/>
      <c r="N21" s="24"/>
    </row>
    <row r="22" spans="1:14" s="15" customFormat="1" ht="45.75" customHeight="1" x14ac:dyDescent="0.2">
      <c r="A22" s="20" t="s">
        <v>607</v>
      </c>
      <c r="B22" s="20" t="s">
        <v>171</v>
      </c>
      <c r="C22" s="20">
        <v>30.75</v>
      </c>
      <c r="D22" s="20" t="s">
        <v>272</v>
      </c>
      <c r="E22" s="21" t="s">
        <v>788</v>
      </c>
      <c r="F22" s="21"/>
      <c r="G22" s="22" t="s">
        <v>672</v>
      </c>
      <c r="H22" s="22"/>
      <c r="I22" s="23"/>
      <c r="J22" s="23"/>
      <c r="K22" s="23"/>
      <c r="L22" s="24"/>
      <c r="M22" s="24"/>
      <c r="N22" s="24"/>
    </row>
    <row r="23" spans="1:14" s="15" customFormat="1" ht="45.75" customHeight="1" x14ac:dyDescent="0.2">
      <c r="A23" s="39" t="s">
        <v>849</v>
      </c>
      <c r="B23" s="39" t="s">
        <v>171</v>
      </c>
      <c r="C23" s="40">
        <v>10</v>
      </c>
      <c r="D23" s="40" t="s">
        <v>145</v>
      </c>
      <c r="E23" s="94" t="s">
        <v>850</v>
      </c>
      <c r="F23" s="94" t="s">
        <v>850</v>
      </c>
      <c r="G23" s="44" t="s">
        <v>851</v>
      </c>
      <c r="H23" s="44" t="s">
        <v>851</v>
      </c>
      <c r="I23" s="45"/>
      <c r="J23" s="45"/>
      <c r="K23" s="45"/>
      <c r="L23" s="41"/>
      <c r="M23" s="41"/>
      <c r="N23" s="41"/>
    </row>
    <row r="24" spans="1:14" s="15" customFormat="1" ht="45.75" customHeight="1" x14ac:dyDescent="0.2">
      <c r="A24" s="18" t="s">
        <v>659</v>
      </c>
      <c r="B24" s="20" t="s">
        <v>171</v>
      </c>
      <c r="C24" s="18">
        <v>13.8</v>
      </c>
      <c r="D24" s="18" t="s">
        <v>176</v>
      </c>
      <c r="E24" s="17" t="s">
        <v>685</v>
      </c>
      <c r="F24" s="17" t="s">
        <v>685</v>
      </c>
      <c r="G24" s="16" t="s">
        <v>672</v>
      </c>
      <c r="H24" s="16" t="s">
        <v>672</v>
      </c>
      <c r="I24" s="7"/>
      <c r="J24" s="7"/>
      <c r="K24" s="7"/>
      <c r="L24" s="8"/>
      <c r="M24" s="8"/>
      <c r="N24" s="8"/>
    </row>
    <row r="25" spans="1:14" s="15" customFormat="1" ht="45.75" customHeight="1" x14ac:dyDescent="0.2">
      <c r="A25" s="20" t="s">
        <v>604</v>
      </c>
      <c r="B25" s="20" t="s">
        <v>171</v>
      </c>
      <c r="C25" s="20">
        <v>10</v>
      </c>
      <c r="D25" s="20" t="s">
        <v>145</v>
      </c>
      <c r="E25" s="21" t="s">
        <v>670</v>
      </c>
      <c r="F25" s="21" t="s">
        <v>670</v>
      </c>
      <c r="G25" s="22" t="s">
        <v>362</v>
      </c>
      <c r="H25" s="22" t="s">
        <v>362</v>
      </c>
      <c r="I25" s="23"/>
      <c r="J25" s="23"/>
      <c r="K25" s="23"/>
      <c r="L25" s="24"/>
      <c r="M25" s="24"/>
      <c r="N25" s="24"/>
    </row>
    <row r="26" spans="1:14" s="15" customFormat="1" ht="45.75" customHeight="1" x14ac:dyDescent="0.2">
      <c r="A26" s="20" t="s">
        <v>656</v>
      </c>
      <c r="B26" s="20" t="s">
        <v>399</v>
      </c>
      <c r="C26" s="20">
        <v>25</v>
      </c>
      <c r="D26" s="20" t="s">
        <v>312</v>
      </c>
      <c r="E26" s="21" t="s">
        <v>708</v>
      </c>
      <c r="F26" s="21" t="s">
        <v>708</v>
      </c>
      <c r="G26" s="22" t="s">
        <v>432</v>
      </c>
      <c r="H26" s="22" t="s">
        <v>709</v>
      </c>
      <c r="I26" s="23"/>
      <c r="J26" s="23"/>
      <c r="K26" s="23"/>
      <c r="L26" s="24"/>
      <c r="M26" s="24"/>
      <c r="N26" s="24"/>
    </row>
    <row r="27" spans="1:14" s="15" customFormat="1" ht="45.75" customHeight="1" x14ac:dyDescent="0.2">
      <c r="A27" s="20" t="s">
        <v>175</v>
      </c>
      <c r="B27" s="20" t="s">
        <v>171</v>
      </c>
      <c r="C27" s="20">
        <v>6</v>
      </c>
      <c r="D27" s="20" t="s">
        <v>149</v>
      </c>
      <c r="E27" s="21" t="s">
        <v>172</v>
      </c>
      <c r="F27" s="21" t="s">
        <v>172</v>
      </c>
      <c r="G27" s="22" t="s">
        <v>173</v>
      </c>
      <c r="H27" s="22" t="s">
        <v>173</v>
      </c>
      <c r="I27" s="23">
        <v>18.5</v>
      </c>
      <c r="J27" s="23" t="s">
        <v>157</v>
      </c>
      <c r="K27" s="23" t="s">
        <v>174</v>
      </c>
      <c r="L27" s="24">
        <v>14</v>
      </c>
      <c r="M27" s="24" t="s">
        <v>157</v>
      </c>
      <c r="N27" s="24" t="s">
        <v>174</v>
      </c>
    </row>
    <row r="28" spans="1:14" s="19" customFormat="1" ht="48" x14ac:dyDescent="0.2">
      <c r="A28" s="20" t="s">
        <v>612</v>
      </c>
      <c r="B28" s="20" t="s">
        <v>171</v>
      </c>
      <c r="C28" s="20">
        <v>8.06</v>
      </c>
      <c r="D28" s="20" t="s">
        <v>145</v>
      </c>
      <c r="E28" s="21" t="s">
        <v>676</v>
      </c>
      <c r="F28" s="21"/>
      <c r="G28" s="22" t="s">
        <v>790</v>
      </c>
      <c r="H28" s="22"/>
      <c r="I28" s="23"/>
      <c r="J28" s="23"/>
      <c r="K28" s="23"/>
      <c r="L28" s="24"/>
      <c r="M28" s="24"/>
      <c r="N28" s="24"/>
    </row>
    <row r="29" spans="1:14" s="15" customFormat="1" ht="45.75" customHeight="1" x14ac:dyDescent="0.2">
      <c r="A29" s="20" t="s">
        <v>655</v>
      </c>
      <c r="B29" s="20" t="s">
        <v>171</v>
      </c>
      <c r="C29" s="20"/>
      <c r="D29" s="20" t="s">
        <v>312</v>
      </c>
      <c r="E29" s="21"/>
      <c r="F29" s="21"/>
      <c r="G29" s="22"/>
      <c r="H29" s="22"/>
      <c r="I29" s="23" t="s">
        <v>796</v>
      </c>
      <c r="J29" s="23"/>
      <c r="K29" s="23"/>
      <c r="L29" s="24"/>
      <c r="M29" s="24"/>
      <c r="N29" s="24"/>
    </row>
    <row r="30" spans="1:14" s="15" customFormat="1" ht="81" customHeight="1" x14ac:dyDescent="0.2">
      <c r="A30" s="20" t="s">
        <v>645</v>
      </c>
      <c r="B30" s="20" t="s">
        <v>171</v>
      </c>
      <c r="C30" s="20">
        <v>44.7</v>
      </c>
      <c r="D30" s="20" t="s">
        <v>145</v>
      </c>
      <c r="E30" s="21" t="s">
        <v>703</v>
      </c>
      <c r="F30" s="21" t="s">
        <v>703</v>
      </c>
      <c r="G30" s="22" t="s">
        <v>704</v>
      </c>
      <c r="H30" s="22" t="s">
        <v>704</v>
      </c>
      <c r="I30" s="23">
        <v>41.3</v>
      </c>
      <c r="J30" s="23">
        <v>41.3</v>
      </c>
      <c r="K30" s="23" t="s">
        <v>383</v>
      </c>
      <c r="L30" s="24"/>
      <c r="M30" s="24"/>
      <c r="N30" s="24"/>
    </row>
    <row r="31" spans="1:14" s="19" customFormat="1" ht="16" x14ac:dyDescent="0.2">
      <c r="A31" s="20" t="s">
        <v>619</v>
      </c>
      <c r="B31" s="20" t="s">
        <v>171</v>
      </c>
      <c r="C31" s="20"/>
      <c r="D31" s="20" t="s">
        <v>149</v>
      </c>
      <c r="E31" s="21"/>
      <c r="F31" s="21"/>
      <c r="G31" s="22"/>
      <c r="H31" s="22"/>
      <c r="I31" s="23"/>
      <c r="J31" s="23"/>
      <c r="K31" s="23"/>
      <c r="L31" s="24"/>
      <c r="M31" s="24"/>
      <c r="N31" s="24"/>
    </row>
    <row r="32" spans="1:14" s="19" customFormat="1" ht="16" x14ac:dyDescent="0.2">
      <c r="A32" s="20" t="s">
        <v>642</v>
      </c>
      <c r="B32" s="20" t="s">
        <v>171</v>
      </c>
      <c r="C32" s="20">
        <v>8</v>
      </c>
      <c r="D32" s="20" t="s">
        <v>149</v>
      </c>
      <c r="E32" s="21" t="s">
        <v>698</v>
      </c>
      <c r="F32" s="21" t="s">
        <v>698</v>
      </c>
      <c r="G32" s="22" t="s">
        <v>699</v>
      </c>
      <c r="H32" s="22" t="s">
        <v>664</v>
      </c>
      <c r="I32" s="23"/>
      <c r="J32" s="23"/>
      <c r="K32" s="23"/>
      <c r="L32" s="24"/>
      <c r="M32" s="24"/>
      <c r="N32" s="24"/>
    </row>
    <row r="33" spans="1:14" s="15" customFormat="1" ht="16" x14ac:dyDescent="0.2">
      <c r="A33" s="20" t="s">
        <v>639</v>
      </c>
      <c r="B33" s="20" t="s">
        <v>171</v>
      </c>
      <c r="C33" s="20">
        <v>18</v>
      </c>
      <c r="D33" s="20" t="s">
        <v>145</v>
      </c>
      <c r="E33" s="21" t="s">
        <v>695</v>
      </c>
      <c r="F33" s="21" t="s">
        <v>695</v>
      </c>
      <c r="G33" s="22" t="s">
        <v>696</v>
      </c>
      <c r="H33" s="22" t="s">
        <v>696</v>
      </c>
      <c r="I33" s="23"/>
      <c r="J33" s="23"/>
      <c r="K33" s="23"/>
      <c r="L33" s="24"/>
      <c r="M33" s="24"/>
      <c r="N33" s="24"/>
    </row>
    <row r="34" spans="1:14" s="15" customFormat="1" ht="45.75" customHeight="1" x14ac:dyDescent="0.2">
      <c r="A34" s="20" t="s">
        <v>615</v>
      </c>
      <c r="B34" s="20" t="s">
        <v>171</v>
      </c>
      <c r="C34" s="20">
        <v>10</v>
      </c>
      <c r="D34" s="20" t="s">
        <v>145</v>
      </c>
      <c r="E34" s="21" t="s">
        <v>466</v>
      </c>
      <c r="F34" s="21" t="s">
        <v>466</v>
      </c>
      <c r="G34" s="22" t="s">
        <v>202</v>
      </c>
      <c r="H34" s="22" t="s">
        <v>202</v>
      </c>
      <c r="I34" s="23"/>
      <c r="J34" s="23"/>
      <c r="K34" s="23"/>
      <c r="L34" s="24"/>
      <c r="M34" s="24"/>
      <c r="N34" s="24"/>
    </row>
    <row r="35" spans="1:14" s="19" customFormat="1" ht="48" x14ac:dyDescent="0.2">
      <c r="A35" s="20" t="s">
        <v>634</v>
      </c>
      <c r="B35" s="20" t="s">
        <v>171</v>
      </c>
      <c r="C35" s="20">
        <v>6</v>
      </c>
      <c r="D35" s="20" t="s">
        <v>145</v>
      </c>
      <c r="E35" s="21" t="s">
        <v>432</v>
      </c>
      <c r="F35" s="21" t="s">
        <v>432</v>
      </c>
      <c r="G35" s="22" t="s">
        <v>433</v>
      </c>
      <c r="H35" s="22" t="s">
        <v>433</v>
      </c>
      <c r="I35" s="23"/>
      <c r="J35" s="23"/>
      <c r="K35" s="23"/>
      <c r="L35" s="24"/>
      <c r="M35" s="24"/>
      <c r="N35" s="24"/>
    </row>
    <row r="36" spans="1:14" s="15" customFormat="1" ht="45.75" customHeight="1" x14ac:dyDescent="0.2">
      <c r="A36" s="20" t="s">
        <v>640</v>
      </c>
      <c r="B36" s="20" t="s">
        <v>171</v>
      </c>
      <c r="C36" s="20">
        <v>6.5</v>
      </c>
      <c r="D36" s="20" t="s">
        <v>145</v>
      </c>
      <c r="E36" s="21" t="s">
        <v>151</v>
      </c>
      <c r="F36" s="21"/>
      <c r="G36" s="22" t="s">
        <v>684</v>
      </c>
      <c r="H36" s="22"/>
      <c r="I36" s="23"/>
      <c r="J36" s="23"/>
      <c r="K36" s="23"/>
      <c r="L36" s="24"/>
      <c r="M36" s="24"/>
      <c r="N36" s="24"/>
    </row>
    <row r="37" spans="1:14" s="15" customFormat="1" ht="45.75" customHeight="1" x14ac:dyDescent="0.2">
      <c r="A37" s="20" t="s">
        <v>647</v>
      </c>
      <c r="B37" s="20" t="s">
        <v>171</v>
      </c>
      <c r="C37" s="20">
        <v>11</v>
      </c>
      <c r="D37" s="20" t="s">
        <v>542</v>
      </c>
      <c r="E37" s="21" t="s">
        <v>294</v>
      </c>
      <c r="F37" s="21" t="s">
        <v>294</v>
      </c>
      <c r="G37" s="22" t="s">
        <v>294</v>
      </c>
      <c r="H37" s="22" t="s">
        <v>294</v>
      </c>
      <c r="I37" s="23"/>
      <c r="J37" s="23"/>
      <c r="K37" s="23"/>
      <c r="L37" s="24"/>
      <c r="M37" s="24"/>
      <c r="N37" s="24"/>
    </row>
    <row r="38" spans="1:14" s="15" customFormat="1" ht="45.75" customHeight="1" x14ac:dyDescent="0.2">
      <c r="A38" s="20" t="s">
        <v>153</v>
      </c>
      <c r="B38" s="20" t="s">
        <v>171</v>
      </c>
      <c r="C38" s="20">
        <v>5</v>
      </c>
      <c r="D38" s="20" t="s">
        <v>149</v>
      </c>
      <c r="E38" s="21" t="s">
        <v>663</v>
      </c>
      <c r="F38" s="21"/>
      <c r="G38" s="22" t="s">
        <v>669</v>
      </c>
      <c r="H38" s="22"/>
      <c r="I38" s="23"/>
      <c r="J38" s="23"/>
      <c r="K38" s="23"/>
      <c r="L38" s="24"/>
      <c r="M38" s="24"/>
      <c r="N38" s="24"/>
    </row>
    <row r="39" spans="1:14" s="15" customFormat="1" ht="45.75" customHeight="1" x14ac:dyDescent="0.2">
      <c r="A39" s="20" t="s">
        <v>635</v>
      </c>
      <c r="B39" s="20" t="s">
        <v>171</v>
      </c>
      <c r="C39" s="20" t="s">
        <v>446</v>
      </c>
      <c r="D39" s="20" t="s">
        <v>145</v>
      </c>
      <c r="E39" s="21" t="s">
        <v>681</v>
      </c>
      <c r="F39" s="21" t="s">
        <v>681</v>
      </c>
      <c r="G39" s="22" t="s">
        <v>173</v>
      </c>
      <c r="H39" s="22" t="s">
        <v>173</v>
      </c>
      <c r="I39" s="23"/>
      <c r="J39" s="23"/>
      <c r="K39" s="23"/>
      <c r="L39" s="24"/>
      <c r="M39" s="24"/>
      <c r="N39" s="24"/>
    </row>
    <row r="40" spans="1:14" s="15" customFormat="1" ht="45.75" customHeight="1" x14ac:dyDescent="0.2">
      <c r="A40" s="39" t="s">
        <v>832</v>
      </c>
      <c r="B40" s="39" t="s">
        <v>148</v>
      </c>
      <c r="C40" s="39"/>
      <c r="D40" s="39" t="s">
        <v>149</v>
      </c>
      <c r="E40" s="95" t="s">
        <v>833</v>
      </c>
      <c r="F40" s="95" t="s">
        <v>834</v>
      </c>
      <c r="G40" s="56" t="s">
        <v>835</v>
      </c>
      <c r="H40" s="56" t="s">
        <v>834</v>
      </c>
      <c r="I40" s="57"/>
      <c r="J40" s="57"/>
      <c r="K40" s="57"/>
      <c r="L40" s="54"/>
      <c r="M40" s="54"/>
      <c r="N40" s="54"/>
    </row>
    <row r="41" spans="1:14" s="15" customFormat="1" ht="45.75" customHeight="1" x14ac:dyDescent="0.2">
      <c r="A41" s="20" t="s">
        <v>618</v>
      </c>
      <c r="B41" s="20" t="s">
        <v>148</v>
      </c>
      <c r="C41" s="20">
        <v>2.5</v>
      </c>
      <c r="D41" s="20" t="s">
        <v>145</v>
      </c>
      <c r="E41" s="21" t="s">
        <v>677</v>
      </c>
      <c r="F41" s="21"/>
      <c r="G41" s="22" t="s">
        <v>677</v>
      </c>
      <c r="H41" s="22"/>
      <c r="I41" s="23"/>
      <c r="J41" s="23"/>
      <c r="K41" s="23"/>
      <c r="L41" s="24"/>
      <c r="M41" s="24"/>
      <c r="N41" s="24"/>
    </row>
    <row r="42" spans="1:14" s="19" customFormat="1" ht="16" x14ac:dyDescent="0.2">
      <c r="A42" s="20" t="s">
        <v>627</v>
      </c>
      <c r="B42" s="20" t="s">
        <v>148</v>
      </c>
      <c r="C42" s="20">
        <v>0</v>
      </c>
      <c r="D42" s="20" t="s">
        <v>145</v>
      </c>
      <c r="E42" s="21" t="s">
        <v>401</v>
      </c>
      <c r="F42" s="21" t="s">
        <v>401</v>
      </c>
      <c r="G42" s="22" t="s">
        <v>402</v>
      </c>
      <c r="H42" s="22" t="s">
        <v>402</v>
      </c>
      <c r="I42" s="23"/>
      <c r="J42" s="23"/>
      <c r="K42" s="23"/>
      <c r="L42" s="24"/>
      <c r="M42" s="24"/>
      <c r="N42" s="24"/>
    </row>
    <row r="43" spans="1:14" s="15" customFormat="1" ht="45.75" customHeight="1" x14ac:dyDescent="0.2">
      <c r="A43" s="20" t="s">
        <v>651</v>
      </c>
      <c r="B43" s="20" t="s">
        <v>148</v>
      </c>
      <c r="C43" s="20"/>
      <c r="D43" s="20" t="s">
        <v>145</v>
      </c>
      <c r="E43" s="21" t="s">
        <v>172</v>
      </c>
      <c r="F43" s="21" t="s">
        <v>172</v>
      </c>
      <c r="G43" s="22" t="s">
        <v>546</v>
      </c>
      <c r="H43" s="22" t="s">
        <v>546</v>
      </c>
      <c r="I43" s="23"/>
      <c r="J43" s="23"/>
      <c r="K43" s="23"/>
      <c r="L43" s="24"/>
      <c r="M43" s="24"/>
      <c r="N43" s="24"/>
    </row>
    <row r="44" spans="1:14" s="15" customFormat="1" ht="45.75" customHeight="1" x14ac:dyDescent="0.2">
      <c r="A44" s="20" t="s">
        <v>654</v>
      </c>
      <c r="B44" s="20" t="s">
        <v>148</v>
      </c>
      <c r="C44" s="20">
        <v>2</v>
      </c>
      <c r="D44" s="20" t="s">
        <v>145</v>
      </c>
      <c r="E44" s="21" t="s">
        <v>172</v>
      </c>
      <c r="F44" s="21" t="s">
        <v>172</v>
      </c>
      <c r="G44" s="22" t="s">
        <v>681</v>
      </c>
      <c r="H44" s="22" t="s">
        <v>681</v>
      </c>
      <c r="I44" s="23"/>
      <c r="J44" s="23"/>
      <c r="K44" s="23"/>
      <c r="L44" s="24"/>
      <c r="M44" s="24"/>
      <c r="N44" s="24"/>
    </row>
    <row r="45" spans="1:14" s="15" customFormat="1" ht="45.75" customHeight="1" x14ac:dyDescent="0.2">
      <c r="A45" s="20" t="s">
        <v>613</v>
      </c>
      <c r="B45" s="20" t="s">
        <v>148</v>
      </c>
      <c r="C45" s="20">
        <v>10.5</v>
      </c>
      <c r="D45" s="20" t="s">
        <v>145</v>
      </c>
      <c r="E45" s="21" t="s">
        <v>305</v>
      </c>
      <c r="F45" s="21" t="s">
        <v>306</v>
      </c>
      <c r="G45" s="22" t="s">
        <v>307</v>
      </c>
      <c r="H45" s="22" t="s">
        <v>308</v>
      </c>
      <c r="I45" s="23"/>
      <c r="J45" s="23"/>
      <c r="K45" s="23"/>
      <c r="L45" s="24"/>
      <c r="M45" s="24"/>
      <c r="N45" s="24"/>
    </row>
    <row r="46" spans="1:14" s="15" customFormat="1" ht="45.75" customHeight="1" x14ac:dyDescent="0.2">
      <c r="A46" s="39" t="s">
        <v>839</v>
      </c>
      <c r="B46" s="39" t="s">
        <v>148</v>
      </c>
      <c r="C46" s="39"/>
      <c r="D46" s="39"/>
      <c r="E46" s="95"/>
      <c r="F46" s="95"/>
      <c r="G46" s="56"/>
      <c r="H46" s="56"/>
      <c r="I46" s="57"/>
      <c r="J46" s="57"/>
      <c r="K46" s="57"/>
      <c r="L46" s="54"/>
      <c r="M46" s="54"/>
      <c r="N46" s="54"/>
    </row>
    <row r="47" spans="1:14" s="15" customFormat="1" ht="45.75" customHeight="1" x14ac:dyDescent="0.2">
      <c r="A47" s="18" t="s">
        <v>588</v>
      </c>
      <c r="B47" s="18" t="s">
        <v>148</v>
      </c>
      <c r="C47" s="18">
        <v>3.5</v>
      </c>
      <c r="D47" s="18" t="s">
        <v>149</v>
      </c>
      <c r="E47" s="17" t="s">
        <v>362</v>
      </c>
      <c r="F47" s="17" t="s">
        <v>362</v>
      </c>
      <c r="G47" s="16" t="s">
        <v>712</v>
      </c>
      <c r="H47" s="16" t="s">
        <v>712</v>
      </c>
      <c r="I47" s="7"/>
      <c r="J47" s="7"/>
      <c r="K47" s="7"/>
      <c r="L47" s="8"/>
      <c r="M47" s="8"/>
      <c r="N47" s="8"/>
    </row>
    <row r="48" spans="1:14" s="19" customFormat="1" ht="16" x14ac:dyDescent="0.2">
      <c r="A48" s="20" t="s">
        <v>649</v>
      </c>
      <c r="B48" s="20" t="s">
        <v>148</v>
      </c>
      <c r="C48" s="20">
        <v>2.5</v>
      </c>
      <c r="D48" s="25" t="s">
        <v>149</v>
      </c>
      <c r="E48" s="21" t="s">
        <v>684</v>
      </c>
      <c r="F48" s="21" t="s">
        <v>684</v>
      </c>
      <c r="G48" s="22" t="s">
        <v>691</v>
      </c>
      <c r="H48" s="22" t="s">
        <v>691</v>
      </c>
      <c r="I48" s="23"/>
      <c r="J48" s="23"/>
      <c r="K48" s="23"/>
      <c r="L48" s="24"/>
      <c r="M48" s="24"/>
      <c r="N48" s="24"/>
    </row>
    <row r="49" spans="1:34" s="15" customFormat="1" ht="45.75" customHeight="1" x14ac:dyDescent="0.2">
      <c r="A49" s="20" t="s">
        <v>608</v>
      </c>
      <c r="B49" s="20" t="s">
        <v>148</v>
      </c>
      <c r="C49" s="20"/>
      <c r="D49" s="20" t="s">
        <v>145</v>
      </c>
      <c r="E49" s="21"/>
      <c r="F49" s="21" t="s">
        <v>151</v>
      </c>
      <c r="G49" s="22"/>
      <c r="H49" s="22" t="s">
        <v>672</v>
      </c>
      <c r="I49" s="23"/>
      <c r="J49" s="23"/>
      <c r="K49" s="23"/>
      <c r="L49" s="24"/>
      <c r="M49" s="24"/>
      <c r="N49" s="24"/>
    </row>
    <row r="50" spans="1:34" s="28" customFormat="1" ht="45.75" customHeight="1" x14ac:dyDescent="0.2">
      <c r="A50" s="20" t="s">
        <v>637</v>
      </c>
      <c r="B50" s="20" t="s">
        <v>148</v>
      </c>
      <c r="C50" s="20">
        <v>4</v>
      </c>
      <c r="D50" s="20" t="s">
        <v>458</v>
      </c>
      <c r="E50" s="21" t="s">
        <v>459</v>
      </c>
      <c r="F50" s="21"/>
      <c r="G50" s="22" t="s">
        <v>460</v>
      </c>
      <c r="H50" s="22"/>
      <c r="I50" s="23"/>
      <c r="J50" s="23"/>
      <c r="K50" s="23"/>
      <c r="L50" s="24"/>
      <c r="M50" s="24"/>
      <c r="N50" s="24"/>
      <c r="O50" s="96"/>
      <c r="P50" s="96"/>
      <c r="Q50" s="96"/>
      <c r="R50" s="96"/>
      <c r="S50" s="96"/>
      <c r="T50" s="96"/>
      <c r="U50" s="96"/>
      <c r="V50" s="96"/>
      <c r="W50" s="96"/>
      <c r="X50" s="96"/>
      <c r="Y50" s="96"/>
      <c r="Z50" s="96"/>
      <c r="AA50" s="96"/>
      <c r="AB50" s="96"/>
      <c r="AC50" s="96"/>
      <c r="AD50" s="96"/>
      <c r="AE50" s="96"/>
      <c r="AF50" s="96"/>
      <c r="AG50" s="96"/>
      <c r="AH50" s="96"/>
    </row>
    <row r="51" spans="1:34" s="15" customFormat="1" ht="45.75" customHeight="1" x14ac:dyDescent="0.2">
      <c r="A51" s="20" t="s">
        <v>598</v>
      </c>
      <c r="B51" s="20" t="s">
        <v>148</v>
      </c>
      <c r="C51" s="20">
        <v>8</v>
      </c>
      <c r="D51" s="20" t="s">
        <v>145</v>
      </c>
      <c r="E51" s="21" t="s">
        <v>466</v>
      </c>
      <c r="F51" s="21" t="s">
        <v>466</v>
      </c>
      <c r="G51" s="22" t="s">
        <v>173</v>
      </c>
      <c r="H51" s="22" t="s">
        <v>672</v>
      </c>
      <c r="I51" s="23"/>
      <c r="J51" s="23"/>
      <c r="K51" s="23"/>
      <c r="L51" s="24"/>
      <c r="M51" s="24"/>
      <c r="N51" s="24"/>
    </row>
    <row r="52" spans="1:34" s="19" customFormat="1" ht="16" x14ac:dyDescent="0.2">
      <c r="A52" s="20" t="s">
        <v>602</v>
      </c>
      <c r="B52" s="20" t="s">
        <v>148</v>
      </c>
      <c r="C52" s="20"/>
      <c r="D52" s="20" t="s">
        <v>176</v>
      </c>
      <c r="E52" s="21" t="s">
        <v>362</v>
      </c>
      <c r="F52" s="21" t="s">
        <v>362</v>
      </c>
      <c r="G52" s="22"/>
      <c r="H52" s="22"/>
      <c r="I52" s="23"/>
      <c r="J52" s="23"/>
      <c r="K52" s="23"/>
      <c r="L52" s="24"/>
      <c r="M52" s="24"/>
      <c r="N52" s="24"/>
    </row>
    <row r="53" spans="1:34" s="19" customFormat="1" ht="16" x14ac:dyDescent="0.2">
      <c r="A53" s="20" t="s">
        <v>624</v>
      </c>
      <c r="B53" s="20" t="s">
        <v>148</v>
      </c>
      <c r="C53" s="20">
        <v>8</v>
      </c>
      <c r="D53" s="20" t="s">
        <v>145</v>
      </c>
      <c r="E53" s="21" t="s">
        <v>681</v>
      </c>
      <c r="F53" s="21"/>
      <c r="G53" s="22" t="s">
        <v>682</v>
      </c>
      <c r="H53" s="22"/>
      <c r="I53" s="23"/>
      <c r="J53" s="23"/>
      <c r="K53" s="23"/>
      <c r="L53" s="24"/>
      <c r="M53" s="24"/>
      <c r="N53" s="24"/>
    </row>
    <row r="54" spans="1:34" s="19" customFormat="1" ht="16" x14ac:dyDescent="0.2">
      <c r="A54" s="20" t="s">
        <v>620</v>
      </c>
      <c r="B54" s="20" t="s">
        <v>148</v>
      </c>
      <c r="C54" s="20">
        <v>0</v>
      </c>
      <c r="D54" s="20" t="s">
        <v>149</v>
      </c>
      <c r="E54" s="21" t="s">
        <v>677</v>
      </c>
      <c r="F54" s="21"/>
      <c r="G54" s="22" t="s">
        <v>460</v>
      </c>
      <c r="H54" s="22"/>
      <c r="I54" s="23"/>
      <c r="J54" s="23"/>
      <c r="K54" s="23"/>
      <c r="L54" s="24"/>
      <c r="M54" s="24"/>
      <c r="N54" s="24"/>
    </row>
    <row r="55" spans="1:34" s="19" customFormat="1" ht="16" x14ac:dyDescent="0.2">
      <c r="A55" s="20" t="s">
        <v>616</v>
      </c>
      <c r="B55" s="20" t="s">
        <v>148</v>
      </c>
      <c r="C55" s="20">
        <v>3.25</v>
      </c>
      <c r="D55" s="20" t="s">
        <v>145</v>
      </c>
      <c r="E55" s="21" t="s">
        <v>335</v>
      </c>
      <c r="F55" s="21" t="s">
        <v>335</v>
      </c>
      <c r="G55" s="22" t="s">
        <v>202</v>
      </c>
      <c r="H55" s="22" t="s">
        <v>202</v>
      </c>
      <c r="I55" s="23"/>
      <c r="J55" s="23"/>
      <c r="K55" s="23"/>
      <c r="L55" s="24"/>
      <c r="M55" s="24"/>
      <c r="N55" s="24"/>
    </row>
    <row r="56" spans="1:34" s="15" customFormat="1" ht="45.75" customHeight="1" x14ac:dyDescent="0.2">
      <c r="A56" s="20" t="s">
        <v>595</v>
      </c>
      <c r="B56" s="20" t="s">
        <v>148</v>
      </c>
      <c r="C56" s="20">
        <v>1</v>
      </c>
      <c r="D56" s="20" t="s">
        <v>145</v>
      </c>
      <c r="E56" s="97" t="s">
        <v>173</v>
      </c>
      <c r="F56" s="97"/>
      <c r="G56" s="22" t="s">
        <v>405</v>
      </c>
      <c r="H56" s="22"/>
      <c r="I56" s="23"/>
      <c r="J56" s="23"/>
      <c r="K56" s="23"/>
      <c r="L56" s="24"/>
      <c r="M56" s="24"/>
      <c r="N56" s="24"/>
    </row>
    <row r="57" spans="1:34" s="19" customFormat="1" ht="16" x14ac:dyDescent="0.2">
      <c r="A57" s="18" t="s">
        <v>146</v>
      </c>
      <c r="B57" s="18" t="s">
        <v>148</v>
      </c>
      <c r="C57" s="18">
        <v>2.5</v>
      </c>
      <c r="D57" s="18" t="s">
        <v>145</v>
      </c>
      <c r="E57" s="17" t="s">
        <v>667</v>
      </c>
      <c r="F57" s="17"/>
      <c r="G57" s="16" t="s">
        <v>668</v>
      </c>
      <c r="H57" s="98"/>
      <c r="I57" s="7"/>
      <c r="J57" s="7"/>
      <c r="K57" s="7"/>
      <c r="L57" s="8"/>
      <c r="M57" s="8"/>
      <c r="N57" s="8"/>
    </row>
    <row r="58" spans="1:34" s="19" customFormat="1" ht="16" x14ac:dyDescent="0.2">
      <c r="A58" s="20" t="s">
        <v>601</v>
      </c>
      <c r="B58" s="20" t="s">
        <v>148</v>
      </c>
      <c r="C58" s="20">
        <v>1.5</v>
      </c>
      <c r="D58" s="20" t="s">
        <v>145</v>
      </c>
      <c r="E58" s="21"/>
      <c r="F58" s="21"/>
      <c r="G58" s="22"/>
      <c r="H58" s="22"/>
      <c r="I58" s="23"/>
      <c r="J58" s="23"/>
      <c r="K58" s="23"/>
      <c r="L58" s="24"/>
      <c r="M58" s="24"/>
      <c r="N58" s="24"/>
    </row>
    <row r="59" spans="1:34" s="19" customFormat="1" ht="16" x14ac:dyDescent="0.2">
      <c r="A59" s="20" t="s">
        <v>641</v>
      </c>
      <c r="B59" s="20" t="s">
        <v>148</v>
      </c>
      <c r="C59" s="20">
        <v>0</v>
      </c>
      <c r="D59" s="20" t="s">
        <v>149</v>
      </c>
      <c r="E59" s="21" t="s">
        <v>173</v>
      </c>
      <c r="F59" s="21" t="s">
        <v>173</v>
      </c>
      <c r="G59" s="22" t="s">
        <v>697</v>
      </c>
      <c r="H59" s="22" t="s">
        <v>697</v>
      </c>
      <c r="I59" s="23"/>
      <c r="J59" s="23"/>
      <c r="K59" s="23"/>
      <c r="L59" s="24"/>
      <c r="M59" s="24"/>
      <c r="N59" s="24"/>
    </row>
    <row r="60" spans="1:34" s="19" customFormat="1" ht="16" x14ac:dyDescent="0.2">
      <c r="A60" s="20" t="s">
        <v>650</v>
      </c>
      <c r="B60" s="20" t="s">
        <v>148</v>
      </c>
      <c r="C60" s="20">
        <v>2</v>
      </c>
      <c r="D60" s="20" t="s">
        <v>145</v>
      </c>
      <c r="E60" s="21" t="s">
        <v>699</v>
      </c>
      <c r="F60" s="21"/>
      <c r="G60" s="22" t="s">
        <v>699</v>
      </c>
      <c r="H60" s="22"/>
      <c r="I60" s="23"/>
      <c r="J60" s="23"/>
      <c r="K60" s="23"/>
      <c r="L60" s="24"/>
      <c r="M60" s="24"/>
      <c r="N60" s="24"/>
    </row>
    <row r="61" spans="1:34" s="19" customFormat="1" ht="16" x14ac:dyDescent="0.2">
      <c r="A61" s="20" t="s">
        <v>628</v>
      </c>
      <c r="B61" s="20" t="s">
        <v>148</v>
      </c>
      <c r="C61" s="20">
        <v>3</v>
      </c>
      <c r="D61" s="20" t="s">
        <v>145</v>
      </c>
      <c r="E61" s="21" t="s">
        <v>681</v>
      </c>
      <c r="F61" s="21" t="s">
        <v>681</v>
      </c>
      <c r="G61" s="22" t="s">
        <v>202</v>
      </c>
      <c r="H61" s="22" t="s">
        <v>202</v>
      </c>
      <c r="I61" s="23"/>
      <c r="J61" s="23"/>
      <c r="K61" s="23"/>
      <c r="L61" s="24"/>
      <c r="M61" s="24"/>
      <c r="N61" s="24"/>
    </row>
    <row r="62" spans="1:34" s="19" customFormat="1" ht="16" x14ac:dyDescent="0.2">
      <c r="A62" s="20" t="s">
        <v>597</v>
      </c>
      <c r="B62" s="18" t="s">
        <v>148</v>
      </c>
      <c r="C62" s="18">
        <v>0.8</v>
      </c>
      <c r="D62" s="18" t="s">
        <v>145</v>
      </c>
      <c r="E62" s="17"/>
      <c r="F62" s="17"/>
      <c r="G62" s="16"/>
      <c r="H62" s="16"/>
      <c r="I62" s="7"/>
      <c r="J62" s="7"/>
      <c r="K62" s="7"/>
      <c r="L62" s="8"/>
      <c r="M62" s="8"/>
      <c r="N62" s="8"/>
    </row>
    <row r="63" spans="1:34" s="19" customFormat="1" ht="32" x14ac:dyDescent="0.2">
      <c r="A63" s="20" t="s">
        <v>644</v>
      </c>
      <c r="B63" s="20" t="s">
        <v>148</v>
      </c>
      <c r="C63" s="20"/>
      <c r="D63" s="20" t="s">
        <v>145</v>
      </c>
      <c r="E63" s="21" t="s">
        <v>701</v>
      </c>
      <c r="F63" s="21"/>
      <c r="G63" s="22" t="s">
        <v>702</v>
      </c>
      <c r="H63" s="22"/>
      <c r="I63" s="23"/>
      <c r="J63" s="23"/>
      <c r="K63" s="23"/>
      <c r="L63" s="24"/>
      <c r="M63" s="24"/>
      <c r="N63" s="24"/>
    </row>
    <row r="64" spans="1:34" s="19" customFormat="1" ht="16" x14ac:dyDescent="0.2">
      <c r="A64" s="20" t="s">
        <v>539</v>
      </c>
      <c r="B64" s="20" t="s">
        <v>148</v>
      </c>
      <c r="C64" s="20">
        <v>1.5</v>
      </c>
      <c r="D64" s="20" t="s">
        <v>147</v>
      </c>
      <c r="E64" s="21" t="s">
        <v>202</v>
      </c>
      <c r="F64" s="21" t="s">
        <v>202</v>
      </c>
      <c r="G64" s="22" t="s">
        <v>405</v>
      </c>
      <c r="H64" s="22" t="s">
        <v>405</v>
      </c>
      <c r="I64" s="23"/>
      <c r="J64" s="23"/>
      <c r="K64" s="23"/>
      <c r="L64" s="24"/>
      <c r="M64" s="24"/>
      <c r="N64" s="24"/>
    </row>
    <row r="65" spans="1:14" s="15" customFormat="1" ht="45.75" customHeight="1" x14ac:dyDescent="0.2">
      <c r="A65" s="20" t="s">
        <v>625</v>
      </c>
      <c r="B65" s="20" t="s">
        <v>148</v>
      </c>
      <c r="C65" s="20">
        <v>16.5</v>
      </c>
      <c r="D65" s="20" t="s">
        <v>145</v>
      </c>
      <c r="E65" s="21" t="s">
        <v>683</v>
      </c>
      <c r="F65" s="21" t="s">
        <v>683</v>
      </c>
      <c r="G65" s="22" t="s">
        <v>684</v>
      </c>
      <c r="H65" s="22" t="s">
        <v>684</v>
      </c>
      <c r="I65" s="23"/>
      <c r="J65" s="23"/>
      <c r="K65" s="23"/>
      <c r="L65" s="24"/>
      <c r="M65" s="24"/>
      <c r="N65" s="24"/>
    </row>
    <row r="66" spans="1:14" s="19" customFormat="1" ht="16" x14ac:dyDescent="0.2">
      <c r="A66" s="20" t="s">
        <v>657</v>
      </c>
      <c r="B66" s="20" t="s">
        <v>148</v>
      </c>
      <c r="C66" s="20">
        <v>1.83</v>
      </c>
      <c r="D66" s="20" t="s">
        <v>149</v>
      </c>
      <c r="E66" s="21" t="s">
        <v>710</v>
      </c>
      <c r="F66" s="21" t="s">
        <v>710</v>
      </c>
      <c r="G66" s="22" t="s">
        <v>711</v>
      </c>
      <c r="H66" s="22" t="s">
        <v>711</v>
      </c>
      <c r="I66" s="23"/>
      <c r="J66" s="23"/>
      <c r="K66" s="23"/>
      <c r="L66" s="24"/>
      <c r="M66" s="24"/>
      <c r="N66" s="24"/>
    </row>
    <row r="67" spans="1:14" s="19" customFormat="1" ht="16" x14ac:dyDescent="0.2">
      <c r="A67" s="20" t="s">
        <v>623</v>
      </c>
      <c r="B67" s="20" t="s">
        <v>148</v>
      </c>
      <c r="C67" s="20">
        <v>1.2</v>
      </c>
      <c r="D67" s="20" t="s">
        <v>147</v>
      </c>
      <c r="E67" s="21" t="s">
        <v>664</v>
      </c>
      <c r="F67" s="21"/>
      <c r="G67" s="22" t="s">
        <v>677</v>
      </c>
      <c r="H67" s="22"/>
      <c r="I67" s="23"/>
      <c r="J67" s="23"/>
      <c r="K67" s="23"/>
      <c r="L67" s="24"/>
      <c r="M67" s="24"/>
      <c r="N67" s="24"/>
    </row>
    <row r="68" spans="1:14" s="15" customFormat="1" ht="45.75" customHeight="1" x14ac:dyDescent="0.2">
      <c r="A68" s="20" t="s">
        <v>626</v>
      </c>
      <c r="B68" s="20" t="s">
        <v>148</v>
      </c>
      <c r="C68" s="20" t="s">
        <v>170</v>
      </c>
      <c r="D68" s="20" t="s">
        <v>145</v>
      </c>
      <c r="E68" s="21"/>
      <c r="F68" s="21"/>
      <c r="G68" s="22"/>
      <c r="H68" s="22"/>
      <c r="I68" s="23"/>
      <c r="J68" s="23"/>
      <c r="K68" s="23"/>
      <c r="L68" s="24"/>
      <c r="M68" s="24"/>
      <c r="N68" s="24"/>
    </row>
    <row r="69" spans="1:14" s="15" customFormat="1" ht="45.75" customHeight="1" x14ac:dyDescent="0.2">
      <c r="A69" s="20" t="s">
        <v>646</v>
      </c>
      <c r="B69" s="20" t="s">
        <v>148</v>
      </c>
      <c r="C69" s="20">
        <v>1.5</v>
      </c>
      <c r="D69" s="20" t="s">
        <v>149</v>
      </c>
      <c r="E69" s="21"/>
      <c r="F69" s="21"/>
      <c r="G69" s="22"/>
      <c r="H69" s="22"/>
      <c r="I69" s="23"/>
      <c r="J69" s="23"/>
      <c r="K69" s="23"/>
      <c r="L69" s="24"/>
      <c r="M69" s="24"/>
      <c r="N69" s="24"/>
    </row>
    <row r="70" spans="1:14" s="19" customFormat="1" ht="16" x14ac:dyDescent="0.2">
      <c r="A70" s="20" t="s">
        <v>633</v>
      </c>
      <c r="B70" s="20" t="s">
        <v>148</v>
      </c>
      <c r="C70" s="20">
        <v>0</v>
      </c>
      <c r="D70" s="20" t="s">
        <v>145</v>
      </c>
      <c r="E70" s="21" t="s">
        <v>692</v>
      </c>
      <c r="F70" s="21"/>
      <c r="G70" s="22" t="s">
        <v>202</v>
      </c>
      <c r="H70" s="22"/>
      <c r="I70" s="23"/>
      <c r="J70" s="23"/>
      <c r="K70" s="23"/>
      <c r="L70" s="24"/>
      <c r="M70" s="24"/>
      <c r="N70" s="24"/>
    </row>
    <row r="71" spans="1:14" s="19" customFormat="1" ht="16" x14ac:dyDescent="0.2">
      <c r="A71" s="20" t="s">
        <v>594</v>
      </c>
      <c r="B71" s="20" t="s">
        <v>148</v>
      </c>
      <c r="C71" s="20">
        <v>0.9</v>
      </c>
      <c r="D71" s="20" t="s">
        <v>145</v>
      </c>
      <c r="E71" s="17"/>
      <c r="F71" s="17"/>
      <c r="G71" s="16"/>
      <c r="H71" s="16"/>
      <c r="I71" s="7"/>
      <c r="J71" s="7"/>
      <c r="K71" s="7"/>
      <c r="L71" s="8"/>
      <c r="M71" s="8"/>
      <c r="N71" s="8"/>
    </row>
    <row r="72" spans="1:14" s="19" customFormat="1" ht="16" x14ac:dyDescent="0.2">
      <c r="A72" s="20" t="s">
        <v>621</v>
      </c>
      <c r="B72" s="20" t="s">
        <v>148</v>
      </c>
      <c r="C72" s="20">
        <v>1</v>
      </c>
      <c r="D72" s="20" t="s">
        <v>149</v>
      </c>
      <c r="E72" s="21" t="s">
        <v>678</v>
      </c>
      <c r="F72" s="21" t="s">
        <v>793</v>
      </c>
      <c r="G72" s="22" t="s">
        <v>679</v>
      </c>
      <c r="H72" s="22" t="s">
        <v>680</v>
      </c>
      <c r="I72" s="23"/>
      <c r="J72" s="23"/>
      <c r="K72" s="23"/>
      <c r="L72" s="24"/>
      <c r="M72" s="24"/>
      <c r="N72" s="24"/>
    </row>
    <row r="73" spans="1:14" s="19" customFormat="1" ht="16" x14ac:dyDescent="0.2">
      <c r="A73" s="20" t="s">
        <v>152</v>
      </c>
      <c r="B73" s="20" t="s">
        <v>148</v>
      </c>
      <c r="C73" s="20">
        <v>3</v>
      </c>
      <c r="D73" s="20" t="s">
        <v>149</v>
      </c>
      <c r="E73" s="21" t="s">
        <v>785</v>
      </c>
      <c r="F73" s="21"/>
      <c r="G73" s="22" t="s">
        <v>786</v>
      </c>
      <c r="H73" s="22"/>
      <c r="I73" s="23"/>
      <c r="J73" s="23"/>
      <c r="K73" s="23"/>
      <c r="L73" s="24"/>
      <c r="M73" s="24"/>
      <c r="N73" s="24"/>
    </row>
    <row r="74" spans="1:14" s="19" customFormat="1" ht="16" x14ac:dyDescent="0.2">
      <c r="A74" s="64" t="s">
        <v>632</v>
      </c>
      <c r="B74" s="65" t="s">
        <v>148</v>
      </c>
      <c r="C74" s="64">
        <v>2.5</v>
      </c>
      <c r="D74" s="64" t="s">
        <v>147</v>
      </c>
      <c r="E74" s="99" t="s">
        <v>173</v>
      </c>
      <c r="F74" s="99" t="s">
        <v>173</v>
      </c>
      <c r="G74" s="100" t="s">
        <v>691</v>
      </c>
      <c r="H74" s="100" t="s">
        <v>691</v>
      </c>
      <c r="I74" s="70"/>
      <c r="J74" s="70"/>
      <c r="K74" s="70"/>
      <c r="L74" s="67"/>
      <c r="M74" s="67"/>
      <c r="N74" s="67"/>
    </row>
    <row r="75" spans="1:14" s="15" customFormat="1" ht="45.75" customHeight="1" x14ac:dyDescent="0.2">
      <c r="A75" s="20" t="s">
        <v>658</v>
      </c>
      <c r="B75" s="20" t="s">
        <v>148</v>
      </c>
      <c r="C75" s="20">
        <v>3</v>
      </c>
      <c r="D75" s="20" t="s">
        <v>145</v>
      </c>
      <c r="E75" s="21" t="s">
        <v>584</v>
      </c>
      <c r="F75" s="21" t="s">
        <v>584</v>
      </c>
      <c r="G75" s="22" t="s">
        <v>584</v>
      </c>
      <c r="H75" s="22" t="s">
        <v>584</v>
      </c>
      <c r="I75" s="23"/>
      <c r="J75" s="23"/>
      <c r="K75" s="23"/>
      <c r="L75" s="24"/>
      <c r="M75" s="24"/>
      <c r="N75" s="24"/>
    </row>
    <row r="76" spans="1:14" s="19" customFormat="1" ht="16" x14ac:dyDescent="0.2">
      <c r="A76" s="20" t="s">
        <v>165</v>
      </c>
      <c r="B76" s="20" t="s">
        <v>148</v>
      </c>
      <c r="C76" s="20">
        <v>3.25</v>
      </c>
      <c r="D76" s="20" t="s">
        <v>149</v>
      </c>
      <c r="E76" s="21"/>
      <c r="F76" s="21"/>
      <c r="G76" s="22" t="s">
        <v>783</v>
      </c>
      <c r="H76" s="22" t="s">
        <v>783</v>
      </c>
      <c r="I76" s="23"/>
      <c r="J76" s="23"/>
      <c r="K76" s="23"/>
      <c r="L76" s="24"/>
      <c r="M76" s="24"/>
      <c r="N76" s="24"/>
    </row>
    <row r="77" spans="1:14" s="19" customFormat="1" ht="16" x14ac:dyDescent="0.2">
      <c r="A77" s="20" t="s">
        <v>599</v>
      </c>
      <c r="B77" s="20" t="s">
        <v>148</v>
      </c>
      <c r="C77" s="20">
        <v>4.25</v>
      </c>
      <c r="D77" s="20" t="s">
        <v>145</v>
      </c>
      <c r="E77" s="21" t="s">
        <v>201</v>
      </c>
      <c r="F77" s="21" t="s">
        <v>201</v>
      </c>
      <c r="G77" s="22" t="s">
        <v>202</v>
      </c>
      <c r="H77" s="22" t="s">
        <v>202</v>
      </c>
      <c r="I77" s="23"/>
      <c r="J77" s="23"/>
      <c r="K77" s="23"/>
      <c r="L77" s="24"/>
      <c r="M77" s="24"/>
      <c r="N77" s="24"/>
    </row>
    <row r="78" spans="1:14" s="19" customFormat="1" ht="16" x14ac:dyDescent="0.2">
      <c r="A78" s="20" t="s">
        <v>636</v>
      </c>
      <c r="B78" s="20" t="s">
        <v>148</v>
      </c>
      <c r="C78" s="20">
        <v>4.5</v>
      </c>
      <c r="D78" s="20" t="s">
        <v>145</v>
      </c>
      <c r="E78" s="21" t="s">
        <v>693</v>
      </c>
      <c r="F78" s="21" t="s">
        <v>693</v>
      </c>
      <c r="G78" s="22" t="s">
        <v>694</v>
      </c>
      <c r="H78" s="22" t="s">
        <v>694</v>
      </c>
      <c r="I78" s="23"/>
      <c r="J78" s="23"/>
      <c r="K78" s="23"/>
      <c r="L78" s="24"/>
      <c r="M78" s="24"/>
      <c r="N78" s="24"/>
    </row>
    <row r="79" spans="1:14" s="19" customFormat="1" ht="16" x14ac:dyDescent="0.2">
      <c r="A79" s="20" t="s">
        <v>603</v>
      </c>
      <c r="B79" s="20" t="s">
        <v>148</v>
      </c>
      <c r="C79" s="20">
        <v>3</v>
      </c>
      <c r="D79" s="20" t="s">
        <v>145</v>
      </c>
      <c r="E79" s="21"/>
      <c r="F79" s="21"/>
      <c r="G79" s="22"/>
      <c r="H79" s="22"/>
      <c r="I79" s="23"/>
      <c r="J79" s="23"/>
      <c r="K79" s="23"/>
      <c r="L79" s="24"/>
      <c r="M79" s="24"/>
      <c r="N79" s="24"/>
    </row>
    <row r="80" spans="1:14" s="19" customFormat="1" ht="80" x14ac:dyDescent="0.2">
      <c r="A80" s="20" t="s">
        <v>614</v>
      </c>
      <c r="B80" s="20" t="s">
        <v>148</v>
      </c>
      <c r="C80" s="20">
        <v>34</v>
      </c>
      <c r="D80" s="20" t="s">
        <v>312</v>
      </c>
      <c r="E80" s="21" t="s">
        <v>313</v>
      </c>
      <c r="F80" s="21" t="s">
        <v>313</v>
      </c>
      <c r="G80" s="22" t="s">
        <v>314</v>
      </c>
      <c r="H80" s="22" t="s">
        <v>314</v>
      </c>
      <c r="I80" s="23" t="s">
        <v>791</v>
      </c>
      <c r="J80" s="23" t="s">
        <v>315</v>
      </c>
      <c r="K80" s="23" t="s">
        <v>316</v>
      </c>
      <c r="L80" s="24"/>
      <c r="M80" s="24"/>
      <c r="N80" s="24"/>
    </row>
    <row r="81" spans="1:14" s="19" customFormat="1" ht="16" x14ac:dyDescent="0.2">
      <c r="A81" s="20" t="s">
        <v>611</v>
      </c>
      <c r="B81" s="20" t="s">
        <v>148</v>
      </c>
      <c r="C81" s="20">
        <v>1</v>
      </c>
      <c r="D81" s="20" t="s">
        <v>149</v>
      </c>
      <c r="E81" s="21"/>
      <c r="F81" s="21"/>
      <c r="G81" s="22"/>
      <c r="H81" s="22"/>
      <c r="I81" s="23">
        <v>25</v>
      </c>
      <c r="J81" s="23"/>
      <c r="K81" s="23"/>
      <c r="L81" s="24"/>
      <c r="M81" s="24"/>
      <c r="N81" s="24"/>
    </row>
    <row r="82" spans="1:14" s="19" customFormat="1" ht="16" x14ac:dyDescent="0.2">
      <c r="A82" s="20" t="s">
        <v>155</v>
      </c>
      <c r="B82" s="20" t="s">
        <v>148</v>
      </c>
      <c r="C82" s="20">
        <v>6</v>
      </c>
      <c r="D82" s="20" t="s">
        <v>149</v>
      </c>
      <c r="E82" s="21">
        <v>600</v>
      </c>
      <c r="F82" s="21">
        <v>600</v>
      </c>
      <c r="G82" s="22" t="s">
        <v>664</v>
      </c>
      <c r="H82" s="22" t="s">
        <v>664</v>
      </c>
      <c r="I82" s="23"/>
      <c r="J82" s="23"/>
      <c r="K82" s="23"/>
      <c r="L82" s="24"/>
      <c r="M82" s="24"/>
      <c r="N82" s="24"/>
    </row>
    <row r="83" spans="1:14" s="19" customFormat="1" ht="16" x14ac:dyDescent="0.2">
      <c r="A83" s="20" t="s">
        <v>629</v>
      </c>
      <c r="B83" s="20" t="s">
        <v>148</v>
      </c>
      <c r="C83" s="20"/>
      <c r="D83" s="20"/>
      <c r="E83" s="21"/>
      <c r="F83" s="21"/>
      <c r="G83" s="22"/>
      <c r="H83" s="22"/>
      <c r="I83" s="23"/>
      <c r="J83" s="23"/>
      <c r="K83" s="23"/>
      <c r="L83" s="24"/>
      <c r="M83" s="24"/>
      <c r="N83" s="24"/>
    </row>
  </sheetData>
  <autoFilter ref="A1:N83" xr:uid="{00000000-0009-0000-0000-000000000000}">
    <sortState ref="A2:N83">
      <sortCondition ref="B1:B83"/>
    </sortState>
  </autoFilter>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83"/>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8.6640625" defaultRowHeight="15" x14ac:dyDescent="0.2"/>
  <cols>
    <col min="1" max="1" width="45.5" style="10" customWidth="1"/>
    <col min="2" max="2" width="9.1640625" style="10"/>
    <col min="3" max="3" width="11.6640625" style="10" customWidth="1"/>
    <col min="4" max="4" width="19.83203125" style="10" customWidth="1"/>
    <col min="5" max="5" width="18.5" style="14" customWidth="1"/>
    <col min="6" max="6" width="18.6640625" style="14" customWidth="1"/>
    <col min="7" max="7" width="35.33203125" style="14" customWidth="1"/>
    <col min="8" max="8" width="14.83203125" style="13" customWidth="1"/>
    <col min="9" max="9" width="18.83203125" style="13" customWidth="1"/>
    <col min="10" max="10" width="37.33203125" style="13" customWidth="1"/>
    <col min="11" max="11" width="15.83203125" style="11" customWidth="1"/>
    <col min="12" max="12" width="15.5" style="11" customWidth="1"/>
    <col min="13" max="13" width="37" style="11" customWidth="1"/>
    <col min="14" max="14" width="16.1640625" style="9" customWidth="1"/>
    <col min="15" max="15" width="19.5" style="9" customWidth="1"/>
    <col min="16" max="16" width="38.5" style="9" customWidth="1"/>
    <col min="17" max="17" width="19.5" style="10" customWidth="1"/>
    <col min="18" max="18" width="17.1640625" style="10" customWidth="1"/>
    <col min="19" max="19" width="36.6640625" style="10" customWidth="1"/>
    <col min="20" max="20" width="15.5" style="13" customWidth="1"/>
    <col min="21" max="21" width="18.33203125" style="13" customWidth="1"/>
    <col min="22" max="22" width="37.1640625" style="13" customWidth="1"/>
    <col min="23" max="23" width="16.1640625" style="9" customWidth="1"/>
    <col min="24" max="24" width="19" style="9" customWidth="1"/>
    <col min="25" max="25" width="22" style="11" customWidth="1"/>
    <col min="26" max="26" width="26.5" style="11" customWidth="1"/>
    <col min="27" max="27" width="45.83203125" style="11" customWidth="1"/>
    <col min="28" max="28" width="19.33203125" style="14" customWidth="1"/>
    <col min="29" max="29" width="20.1640625" style="14" customWidth="1"/>
    <col min="30" max="30" width="38.5" style="14" customWidth="1"/>
    <col min="31" max="31" width="27.6640625" style="13" customWidth="1"/>
    <col min="32" max="33" width="27.83203125" style="13" customWidth="1"/>
    <col min="34" max="36" width="27.83203125" style="9" customWidth="1"/>
    <col min="37" max="37" width="27.5" style="9" customWidth="1"/>
    <col min="38" max="39" width="28" style="9" customWidth="1"/>
    <col min="40" max="40" width="26.1640625" style="14" customWidth="1"/>
    <col min="41" max="42" width="27.1640625" style="14" customWidth="1"/>
    <col min="43" max="43" width="27.6640625" style="11" customWidth="1"/>
    <col min="44" max="44" width="27.83203125" style="11" customWidth="1"/>
    <col min="45" max="45" width="34" style="11" customWidth="1"/>
    <col min="46" max="16384" width="8.6640625" style="12"/>
  </cols>
  <sheetData>
    <row r="1" spans="1:45" ht="85" x14ac:dyDescent="0.25">
      <c r="A1" s="1" t="s">
        <v>0</v>
      </c>
      <c r="B1" s="1" t="s">
        <v>1</v>
      </c>
      <c r="C1" s="1" t="s">
        <v>113</v>
      </c>
      <c r="D1" s="1" t="s">
        <v>2</v>
      </c>
      <c r="E1" s="3" t="s">
        <v>11</v>
      </c>
      <c r="F1" s="3" t="s">
        <v>12</v>
      </c>
      <c r="G1" s="3" t="s">
        <v>69</v>
      </c>
      <c r="H1" s="2" t="s">
        <v>13</v>
      </c>
      <c r="I1" s="2" t="s">
        <v>14</v>
      </c>
      <c r="J1" s="2" t="s">
        <v>70</v>
      </c>
      <c r="K1" s="5" t="s">
        <v>15</v>
      </c>
      <c r="L1" s="5" t="s">
        <v>16</v>
      </c>
      <c r="M1" s="5" t="s">
        <v>71</v>
      </c>
      <c r="N1" s="4" t="s">
        <v>17</v>
      </c>
      <c r="O1" s="4" t="s">
        <v>18</v>
      </c>
      <c r="P1" s="4" t="s">
        <v>72</v>
      </c>
      <c r="Q1" s="1" t="s">
        <v>19</v>
      </c>
      <c r="R1" s="1" t="s">
        <v>20</v>
      </c>
      <c r="S1" s="1" t="s">
        <v>73</v>
      </c>
      <c r="T1" s="2" t="s">
        <v>21</v>
      </c>
      <c r="U1" s="2" t="s">
        <v>22</v>
      </c>
      <c r="V1" s="2" t="s">
        <v>74</v>
      </c>
      <c r="W1" s="4" t="s">
        <v>23</v>
      </c>
      <c r="X1" s="4" t="s">
        <v>24</v>
      </c>
      <c r="Y1" s="5" t="s">
        <v>25</v>
      </c>
      <c r="Z1" s="5" t="s">
        <v>26</v>
      </c>
      <c r="AA1" s="5" t="s">
        <v>75</v>
      </c>
      <c r="AB1" s="3" t="s">
        <v>27</v>
      </c>
      <c r="AC1" s="3" t="s">
        <v>28</v>
      </c>
      <c r="AD1" s="3" t="s">
        <v>76</v>
      </c>
      <c r="AE1" s="2" t="s">
        <v>93</v>
      </c>
      <c r="AF1" s="2" t="s">
        <v>94</v>
      </c>
      <c r="AG1" s="2" t="s">
        <v>95</v>
      </c>
      <c r="AH1" s="4" t="s">
        <v>96</v>
      </c>
      <c r="AI1" s="4" t="s">
        <v>97</v>
      </c>
      <c r="AJ1" s="4" t="s">
        <v>98</v>
      </c>
      <c r="AK1" s="4" t="s">
        <v>102</v>
      </c>
      <c r="AL1" s="4" t="s">
        <v>103</v>
      </c>
      <c r="AM1" s="4" t="s">
        <v>104</v>
      </c>
      <c r="AN1" s="3" t="s">
        <v>63</v>
      </c>
      <c r="AO1" s="3" t="s">
        <v>64</v>
      </c>
      <c r="AP1" s="3" t="s">
        <v>105</v>
      </c>
      <c r="AQ1" s="5" t="s">
        <v>65</v>
      </c>
      <c r="AR1" s="5" t="s">
        <v>66</v>
      </c>
      <c r="AS1" s="5" t="s">
        <v>106</v>
      </c>
    </row>
    <row r="2" spans="1:45" s="31" customFormat="1" ht="409.6" x14ac:dyDescent="0.2">
      <c r="A2" s="20" t="s">
        <v>638</v>
      </c>
      <c r="B2" s="20" t="s">
        <v>170</v>
      </c>
      <c r="C2" s="20">
        <v>916</v>
      </c>
      <c r="D2" s="20" t="s">
        <v>176</v>
      </c>
      <c r="E2" s="22">
        <v>47.96</v>
      </c>
      <c r="F2" s="22">
        <v>64.27</v>
      </c>
      <c r="G2" s="16" t="s">
        <v>469</v>
      </c>
      <c r="H2" s="21">
        <v>23.67</v>
      </c>
      <c r="I2" s="21">
        <v>31.71</v>
      </c>
      <c r="J2" s="17" t="s">
        <v>470</v>
      </c>
      <c r="K2" s="24"/>
      <c r="L2" s="24"/>
      <c r="M2" s="24"/>
      <c r="N2" s="23"/>
      <c r="O2" s="23"/>
      <c r="P2" s="23"/>
      <c r="Q2" s="25">
        <v>18.440000000000001</v>
      </c>
      <c r="R2" s="25">
        <v>24.74</v>
      </c>
      <c r="S2" s="18" t="s">
        <v>471</v>
      </c>
      <c r="T2" s="21"/>
      <c r="U2" s="21">
        <v>59.23</v>
      </c>
      <c r="V2" s="17" t="s">
        <v>472</v>
      </c>
      <c r="W2" s="23">
        <v>50.43</v>
      </c>
      <c r="X2" s="23">
        <v>67.55</v>
      </c>
      <c r="Y2" s="24">
        <v>47.97</v>
      </c>
      <c r="Z2" s="24">
        <v>64.28</v>
      </c>
      <c r="AA2" s="8" t="s">
        <v>473</v>
      </c>
      <c r="AB2" s="22">
        <v>47.96</v>
      </c>
      <c r="AC2" s="22">
        <v>64.27</v>
      </c>
      <c r="AD2" s="16" t="s">
        <v>474</v>
      </c>
      <c r="AE2" s="21" t="s">
        <v>753</v>
      </c>
      <c r="AF2" s="21" t="s">
        <v>475</v>
      </c>
      <c r="AG2" s="17" t="s">
        <v>476</v>
      </c>
      <c r="AH2" s="23"/>
      <c r="AI2" s="23"/>
      <c r="AJ2" s="23"/>
      <c r="AK2" s="23">
        <v>15.04</v>
      </c>
      <c r="AL2" s="23">
        <v>20.12</v>
      </c>
      <c r="AM2" s="7" t="s">
        <v>477</v>
      </c>
      <c r="AN2" s="22">
        <v>21.86</v>
      </c>
      <c r="AO2" s="22">
        <v>29.27</v>
      </c>
      <c r="AP2" s="16" t="s">
        <v>478</v>
      </c>
      <c r="AQ2" s="24">
        <v>14.82</v>
      </c>
      <c r="AR2" s="24">
        <v>19.96</v>
      </c>
      <c r="AS2" s="8" t="s">
        <v>479</v>
      </c>
    </row>
    <row r="3" spans="1:45" s="19" customFormat="1" ht="192" x14ac:dyDescent="0.2">
      <c r="A3" s="20" t="s">
        <v>605</v>
      </c>
      <c r="B3" s="20" t="s">
        <v>170</v>
      </c>
      <c r="C3" s="20">
        <v>450</v>
      </c>
      <c r="D3" s="20" t="s">
        <v>176</v>
      </c>
      <c r="E3" s="22">
        <f>113972.95/2080</f>
        <v>54.794687500000002</v>
      </c>
      <c r="F3" s="22">
        <f>125245/2080</f>
        <v>60.213942307692307</v>
      </c>
      <c r="G3" s="22" t="s">
        <v>250</v>
      </c>
      <c r="H3" s="21">
        <f>67857.79/2080</f>
        <v>32.623937499999997</v>
      </c>
      <c r="I3" s="21">
        <f>74569/2080</f>
        <v>35.850480769230771</v>
      </c>
      <c r="J3" s="21" t="s">
        <v>251</v>
      </c>
      <c r="K3" s="24">
        <f>67857.79/2080</f>
        <v>32.623937499999997</v>
      </c>
      <c r="L3" s="24">
        <f>74569/2080</f>
        <v>35.850480769230771</v>
      </c>
      <c r="M3" s="24" t="s">
        <v>252</v>
      </c>
      <c r="N3" s="23"/>
      <c r="O3" s="23"/>
      <c r="P3" s="23"/>
      <c r="Q3" s="25">
        <f>36816.9/2080</f>
        <v>17.700432692307693</v>
      </c>
      <c r="R3" s="25">
        <f>43314/2080</f>
        <v>20.824038461538461</v>
      </c>
      <c r="S3" s="25" t="s">
        <v>253</v>
      </c>
      <c r="T3" s="21">
        <f>113972.95/2080</f>
        <v>54.794687500000002</v>
      </c>
      <c r="U3" s="21">
        <f>125245/2080</f>
        <v>60.213942307692307</v>
      </c>
      <c r="V3" s="21"/>
      <c r="W3" s="23">
        <f>122736.25/2080</f>
        <v>59.0078125</v>
      </c>
      <c r="X3" s="23">
        <f>134875/2080</f>
        <v>64.84375</v>
      </c>
      <c r="Y3" s="24">
        <f>105834.82/2080</f>
        <v>50.882125000000002</v>
      </c>
      <c r="Z3" s="24">
        <f>116302/2080</f>
        <v>55.914423076923079</v>
      </c>
      <c r="AA3" s="24" t="s">
        <v>254</v>
      </c>
      <c r="AB3" s="22">
        <f>105834.82/2080</f>
        <v>50.882125000000002</v>
      </c>
      <c r="AC3" s="22">
        <f>116302/2080</f>
        <v>55.914423076923079</v>
      </c>
      <c r="AD3" s="22"/>
      <c r="AE3" s="21">
        <f>100735.18/2080</f>
        <v>48.430374999999998</v>
      </c>
      <c r="AF3" s="21">
        <f>110698/2080</f>
        <v>53.220192307692308</v>
      </c>
      <c r="AG3" s="21" t="s">
        <v>255</v>
      </c>
      <c r="AH3" s="23">
        <v>16.04</v>
      </c>
      <c r="AI3" s="23">
        <v>18.87</v>
      </c>
      <c r="AJ3" s="23" t="s">
        <v>256</v>
      </c>
      <c r="AK3" s="23"/>
      <c r="AL3" s="23"/>
      <c r="AM3" s="23"/>
      <c r="AN3" s="22">
        <f>47129.1/2080</f>
        <v>22.658221153846153</v>
      </c>
      <c r="AO3" s="22">
        <f>55446/2080</f>
        <v>26.656730769230769</v>
      </c>
      <c r="AP3" s="22" t="s">
        <v>257</v>
      </c>
      <c r="AQ3" s="24">
        <v>14.17</v>
      </c>
      <c r="AR3" s="24">
        <v>16.68</v>
      </c>
      <c r="AS3" s="24" t="s">
        <v>258</v>
      </c>
    </row>
    <row r="4" spans="1:45" s="19" customFormat="1" ht="304" x14ac:dyDescent="0.2">
      <c r="A4" s="20" t="s">
        <v>660</v>
      </c>
      <c r="B4" s="20" t="s">
        <v>170</v>
      </c>
      <c r="C4" s="20">
        <v>501.02499999999998</v>
      </c>
      <c r="D4" s="20" t="s">
        <v>176</v>
      </c>
      <c r="E4" s="22">
        <v>58.260599999999997</v>
      </c>
      <c r="F4" s="22"/>
      <c r="G4" s="22" t="s">
        <v>177</v>
      </c>
      <c r="H4" s="21">
        <v>18.309999999999999</v>
      </c>
      <c r="I4" s="21">
        <v>20.46</v>
      </c>
      <c r="J4" s="21" t="s">
        <v>178</v>
      </c>
      <c r="K4" s="24">
        <v>37.2654</v>
      </c>
      <c r="L4" s="24"/>
      <c r="M4" s="24" t="s">
        <v>179</v>
      </c>
      <c r="N4" s="23">
        <v>16.149999999999999</v>
      </c>
      <c r="O4" s="23">
        <v>18.3</v>
      </c>
      <c r="P4" s="23" t="s">
        <v>180</v>
      </c>
      <c r="Q4" s="25">
        <v>18.309999999999999</v>
      </c>
      <c r="R4" s="25">
        <v>20.46</v>
      </c>
      <c r="S4" s="25" t="s">
        <v>181</v>
      </c>
      <c r="T4" s="21">
        <v>37.2654</v>
      </c>
      <c r="U4" s="21"/>
      <c r="V4" s="21" t="s">
        <v>179</v>
      </c>
      <c r="W4" s="23">
        <v>57.536999999999999</v>
      </c>
      <c r="X4" s="23"/>
      <c r="Y4" s="24">
        <v>40.339799999999997</v>
      </c>
      <c r="Z4" s="24"/>
      <c r="AA4" s="24" t="s">
        <v>182</v>
      </c>
      <c r="AB4" s="22">
        <v>42.211500000000001</v>
      </c>
      <c r="AC4" s="22"/>
      <c r="AD4" s="22" t="s">
        <v>183</v>
      </c>
      <c r="AE4" s="21">
        <v>33.552</v>
      </c>
      <c r="AF4" s="21"/>
      <c r="AG4" s="21" t="s">
        <v>184</v>
      </c>
      <c r="AH4" s="23">
        <v>12.84</v>
      </c>
      <c r="AI4" s="23">
        <v>14.35</v>
      </c>
      <c r="AJ4" s="23" t="s">
        <v>185</v>
      </c>
      <c r="AK4" s="23"/>
      <c r="AL4" s="23"/>
      <c r="AM4" s="23"/>
      <c r="AN4" s="22">
        <v>25.168299999999999</v>
      </c>
      <c r="AO4" s="22"/>
      <c r="AP4" s="22"/>
      <c r="AQ4" s="24">
        <v>13.98</v>
      </c>
      <c r="AR4" s="24">
        <v>16.14</v>
      </c>
      <c r="AS4" s="24" t="s">
        <v>186</v>
      </c>
    </row>
    <row r="5" spans="1:45" s="19" customFormat="1" ht="288" x14ac:dyDescent="0.2">
      <c r="A5" s="20" t="s">
        <v>114</v>
      </c>
      <c r="B5" s="20" t="s">
        <v>170</v>
      </c>
      <c r="C5" s="20">
        <v>575</v>
      </c>
      <c r="D5" s="20" t="s">
        <v>115</v>
      </c>
      <c r="E5" s="22">
        <v>41.85</v>
      </c>
      <c r="F5" s="22">
        <v>62.78</v>
      </c>
      <c r="G5" s="22" t="s">
        <v>119</v>
      </c>
      <c r="H5" s="21">
        <v>28.19</v>
      </c>
      <c r="I5" s="21">
        <v>42.29</v>
      </c>
      <c r="J5" s="21" t="s">
        <v>120</v>
      </c>
      <c r="K5" s="24"/>
      <c r="L5" s="24"/>
      <c r="M5" s="24"/>
      <c r="N5" s="23"/>
      <c r="O5" s="23"/>
      <c r="P5" s="23"/>
      <c r="Q5" s="25">
        <v>18.989999999999998</v>
      </c>
      <c r="R5" s="25">
        <v>28.49</v>
      </c>
      <c r="S5" s="25" t="s">
        <v>121</v>
      </c>
      <c r="T5" s="21" t="s">
        <v>719</v>
      </c>
      <c r="U5" s="21"/>
      <c r="V5" s="17" t="s">
        <v>725</v>
      </c>
      <c r="W5" s="23">
        <v>43.97</v>
      </c>
      <c r="X5" s="23">
        <v>65.959999999999994</v>
      </c>
      <c r="Y5" s="24">
        <v>41.85</v>
      </c>
      <c r="Z5" s="24">
        <v>62.78</v>
      </c>
      <c r="AA5" s="24" t="s">
        <v>122</v>
      </c>
      <c r="AB5" s="22">
        <v>32.700000000000003</v>
      </c>
      <c r="AC5" s="16">
        <v>49.06</v>
      </c>
      <c r="AD5" s="22" t="s">
        <v>123</v>
      </c>
      <c r="AE5" s="21">
        <v>38.869999999999997</v>
      </c>
      <c r="AF5" s="21">
        <v>58.3</v>
      </c>
      <c r="AG5" s="21" t="s">
        <v>124</v>
      </c>
      <c r="AH5" s="23"/>
      <c r="AI5" s="23"/>
      <c r="AJ5" s="23"/>
      <c r="AK5" s="23">
        <v>16.71</v>
      </c>
      <c r="AL5" s="23">
        <v>19.850000000000001</v>
      </c>
      <c r="AM5" s="23" t="s">
        <v>125</v>
      </c>
      <c r="AN5" s="22">
        <v>22.03</v>
      </c>
      <c r="AO5" s="22">
        <v>33.04</v>
      </c>
      <c r="AP5" s="22" t="s">
        <v>126</v>
      </c>
      <c r="AQ5" s="24">
        <v>20.45</v>
      </c>
      <c r="AR5" s="24">
        <v>30.68</v>
      </c>
      <c r="AS5" s="24" t="s">
        <v>127</v>
      </c>
    </row>
    <row r="6" spans="1:45" s="19" customFormat="1" ht="176" x14ac:dyDescent="0.2">
      <c r="A6" s="20" t="s">
        <v>652</v>
      </c>
      <c r="B6" s="20" t="s">
        <v>170</v>
      </c>
      <c r="C6" s="20">
        <v>101.5</v>
      </c>
      <c r="D6" s="20" t="s">
        <v>176</v>
      </c>
      <c r="E6" s="22"/>
      <c r="F6" s="22"/>
      <c r="G6" s="22"/>
      <c r="H6" s="21"/>
      <c r="I6" s="21"/>
      <c r="J6" s="21"/>
      <c r="K6" s="24"/>
      <c r="L6" s="24"/>
      <c r="M6" s="24"/>
      <c r="N6" s="23">
        <v>30.35</v>
      </c>
      <c r="O6" s="23">
        <v>35.07</v>
      </c>
      <c r="P6" s="23" t="s">
        <v>551</v>
      </c>
      <c r="Q6" s="25">
        <v>26.68</v>
      </c>
      <c r="R6" s="25">
        <v>30.84</v>
      </c>
      <c r="S6" s="25" t="s">
        <v>552</v>
      </c>
      <c r="T6" s="21" t="s">
        <v>745</v>
      </c>
      <c r="U6" s="21" t="s">
        <v>745</v>
      </c>
      <c r="V6" s="21"/>
      <c r="W6" s="23" t="s">
        <v>205</v>
      </c>
      <c r="X6" s="23"/>
      <c r="Y6" s="24"/>
      <c r="Z6" s="24"/>
      <c r="AA6" s="24"/>
      <c r="AB6" s="22"/>
      <c r="AC6" s="22"/>
      <c r="AD6" s="22"/>
      <c r="AE6" s="21">
        <v>22.33</v>
      </c>
      <c r="AF6" s="21">
        <v>25.81</v>
      </c>
      <c r="AG6" s="21" t="s">
        <v>553</v>
      </c>
      <c r="AH6" s="23">
        <v>15.78</v>
      </c>
      <c r="AI6" s="23">
        <v>18.239999999999998</v>
      </c>
      <c r="AJ6" s="23" t="s">
        <v>554</v>
      </c>
      <c r="AK6" s="23">
        <v>15.78</v>
      </c>
      <c r="AL6" s="23">
        <v>22.92</v>
      </c>
      <c r="AM6" s="23" t="s">
        <v>555</v>
      </c>
      <c r="AN6" s="22"/>
      <c r="AO6" s="22"/>
      <c r="AP6" s="22"/>
      <c r="AQ6" s="24">
        <v>19.829999999999998</v>
      </c>
      <c r="AR6" s="24">
        <v>22.92</v>
      </c>
      <c r="AS6" s="24" t="s">
        <v>801</v>
      </c>
    </row>
    <row r="7" spans="1:45" s="19" customFormat="1" ht="192" x14ac:dyDescent="0.2">
      <c r="A7" s="20" t="s">
        <v>630</v>
      </c>
      <c r="B7" s="20" t="s">
        <v>170</v>
      </c>
      <c r="C7" s="20">
        <v>198</v>
      </c>
      <c r="D7" s="20" t="s">
        <v>407</v>
      </c>
      <c r="E7" s="22">
        <v>42.66</v>
      </c>
      <c r="F7" s="22">
        <v>54.61</v>
      </c>
      <c r="G7" s="16" t="s">
        <v>798</v>
      </c>
      <c r="H7" s="21">
        <v>32.520000000000003</v>
      </c>
      <c r="I7" s="21">
        <v>41.62</v>
      </c>
      <c r="J7" s="17" t="s">
        <v>408</v>
      </c>
      <c r="K7" s="24">
        <v>27.35</v>
      </c>
      <c r="L7" s="24">
        <v>35.01</v>
      </c>
      <c r="M7" s="8" t="s">
        <v>409</v>
      </c>
      <c r="N7" s="23" t="s">
        <v>244</v>
      </c>
      <c r="O7" s="23" t="s">
        <v>244</v>
      </c>
      <c r="P7" s="23" t="s">
        <v>244</v>
      </c>
      <c r="Q7" s="25">
        <v>20.34</v>
      </c>
      <c r="R7" s="25">
        <v>26.04</v>
      </c>
      <c r="S7" s="25" t="s">
        <v>410</v>
      </c>
      <c r="T7" s="21">
        <v>42.94</v>
      </c>
      <c r="U7" s="21" t="s">
        <v>244</v>
      </c>
      <c r="V7" s="21" t="s">
        <v>411</v>
      </c>
      <c r="W7" s="23">
        <v>42.66</v>
      </c>
      <c r="X7" s="23">
        <v>54.61</v>
      </c>
      <c r="Y7" s="24">
        <v>40.61</v>
      </c>
      <c r="Z7" s="24">
        <v>51.98</v>
      </c>
      <c r="AA7" s="8" t="s">
        <v>412</v>
      </c>
      <c r="AB7" s="22">
        <v>40.61</v>
      </c>
      <c r="AC7" s="22">
        <v>51.98</v>
      </c>
      <c r="AD7" s="16" t="s">
        <v>800</v>
      </c>
      <c r="AE7" s="17"/>
      <c r="AF7" s="17"/>
      <c r="AG7" s="17"/>
      <c r="AH7" s="7"/>
      <c r="AI7" s="7"/>
      <c r="AJ7" s="7"/>
      <c r="AK7" s="23" t="s">
        <v>244</v>
      </c>
      <c r="AL7" s="23"/>
      <c r="AM7" s="23"/>
      <c r="AN7" s="22" t="s">
        <v>244</v>
      </c>
      <c r="AO7" s="22" t="s">
        <v>244</v>
      </c>
      <c r="AP7" s="22" t="s">
        <v>244</v>
      </c>
      <c r="AQ7" s="24">
        <v>15.25</v>
      </c>
      <c r="AR7" s="24">
        <v>19.52</v>
      </c>
      <c r="AS7" s="8" t="s">
        <v>413</v>
      </c>
    </row>
    <row r="8" spans="1:45" s="19" customFormat="1" ht="96" x14ac:dyDescent="0.2">
      <c r="A8" s="20" t="s">
        <v>617</v>
      </c>
      <c r="B8" s="20" t="s">
        <v>170</v>
      </c>
      <c r="C8" s="20">
        <v>570</v>
      </c>
      <c r="D8" s="20" t="s">
        <v>312</v>
      </c>
      <c r="E8" s="22">
        <v>42.65</v>
      </c>
      <c r="F8" s="22">
        <v>63.61</v>
      </c>
      <c r="G8" s="22" t="s">
        <v>336</v>
      </c>
      <c r="H8" s="21">
        <v>36.9</v>
      </c>
      <c r="I8" s="21">
        <v>55.05</v>
      </c>
      <c r="J8" s="17" t="s">
        <v>337</v>
      </c>
      <c r="K8" s="24"/>
      <c r="L8" s="24"/>
      <c r="M8" s="24"/>
      <c r="N8" s="23"/>
      <c r="O8" s="23"/>
      <c r="P8" s="23"/>
      <c r="Q8" s="25">
        <v>23.91</v>
      </c>
      <c r="R8" s="25">
        <v>35.67</v>
      </c>
      <c r="S8" s="25" t="s">
        <v>338</v>
      </c>
      <c r="T8" s="21">
        <v>47.84</v>
      </c>
      <c r="U8" s="21"/>
      <c r="V8" s="21"/>
      <c r="W8" s="23">
        <v>45.85</v>
      </c>
      <c r="X8" s="23">
        <v>68.38</v>
      </c>
      <c r="Y8" s="24">
        <v>45.85</v>
      </c>
      <c r="Z8" s="24">
        <v>68.38</v>
      </c>
      <c r="AA8" s="24" t="s">
        <v>339</v>
      </c>
      <c r="AB8" s="22">
        <v>36.9</v>
      </c>
      <c r="AC8" s="22">
        <v>55.05</v>
      </c>
      <c r="AD8" s="22" t="s">
        <v>340</v>
      </c>
      <c r="AE8" s="21"/>
      <c r="AF8" s="21"/>
      <c r="AG8" s="21"/>
      <c r="AH8" s="23"/>
      <c r="AI8" s="23"/>
      <c r="AJ8" s="23"/>
      <c r="AK8" s="23"/>
      <c r="AL8" s="23"/>
      <c r="AM8" s="23"/>
      <c r="AN8" s="22">
        <v>22.25</v>
      </c>
      <c r="AO8" s="22">
        <v>33.18</v>
      </c>
      <c r="AP8" s="22" t="s">
        <v>341</v>
      </c>
      <c r="AQ8" s="24">
        <v>16.66</v>
      </c>
      <c r="AR8" s="24">
        <v>24.85</v>
      </c>
      <c r="AS8" s="24" t="s">
        <v>342</v>
      </c>
    </row>
    <row r="9" spans="1:45" s="19" customFormat="1" ht="32" x14ac:dyDescent="0.2">
      <c r="A9" s="20" t="s">
        <v>600</v>
      </c>
      <c r="B9" s="20" t="s">
        <v>208</v>
      </c>
      <c r="C9" s="20">
        <v>114</v>
      </c>
      <c r="D9" s="20" t="s">
        <v>176</v>
      </c>
      <c r="E9" s="22">
        <v>40.799999999999997</v>
      </c>
      <c r="F9" s="22">
        <v>52.82</v>
      </c>
      <c r="G9" s="22" t="s">
        <v>213</v>
      </c>
      <c r="H9" s="21">
        <v>29</v>
      </c>
      <c r="I9" s="21">
        <v>37.51</v>
      </c>
      <c r="J9" s="21" t="s">
        <v>214</v>
      </c>
      <c r="K9" s="24">
        <v>22.71</v>
      </c>
      <c r="L9" s="24">
        <v>29.38</v>
      </c>
      <c r="M9" s="24" t="s">
        <v>215</v>
      </c>
      <c r="N9" s="23"/>
      <c r="O9" s="23"/>
      <c r="P9" s="23"/>
      <c r="Q9" s="25"/>
      <c r="R9" s="25"/>
      <c r="S9" s="25"/>
      <c r="T9" s="21">
        <v>36.06</v>
      </c>
      <c r="U9" s="21" t="s">
        <v>216</v>
      </c>
      <c r="V9" s="21" t="s">
        <v>217</v>
      </c>
      <c r="W9" s="23" t="s">
        <v>726</v>
      </c>
      <c r="X9" s="23" t="s">
        <v>216</v>
      </c>
      <c r="Y9" s="24">
        <v>37.01</v>
      </c>
      <c r="Z9" s="24">
        <v>47.89</v>
      </c>
      <c r="AA9" s="24" t="s">
        <v>218</v>
      </c>
      <c r="AB9" s="22">
        <v>30.46</v>
      </c>
      <c r="AC9" s="22">
        <v>39.380000000000003</v>
      </c>
      <c r="AD9" s="22" t="s">
        <v>219</v>
      </c>
      <c r="AE9" s="21">
        <v>29</v>
      </c>
      <c r="AF9" s="21">
        <v>37.51</v>
      </c>
      <c r="AG9" s="21" t="s">
        <v>220</v>
      </c>
      <c r="AH9" s="23">
        <v>13.28</v>
      </c>
      <c r="AI9" s="23">
        <v>17.16</v>
      </c>
      <c r="AJ9" s="23" t="s">
        <v>221</v>
      </c>
      <c r="AK9" s="23">
        <v>16.96</v>
      </c>
      <c r="AL9" s="23">
        <v>21.97</v>
      </c>
      <c r="AM9" s="23" t="s">
        <v>222</v>
      </c>
      <c r="AN9" s="22">
        <v>26.3</v>
      </c>
      <c r="AO9" s="22">
        <v>34.03</v>
      </c>
      <c r="AP9" s="22" t="s">
        <v>223</v>
      </c>
      <c r="AQ9" s="24">
        <v>18.68</v>
      </c>
      <c r="AR9" s="24">
        <v>24.19</v>
      </c>
      <c r="AS9" s="24" t="s">
        <v>224</v>
      </c>
    </row>
    <row r="10" spans="1:45" s="19" customFormat="1" ht="48" x14ac:dyDescent="0.2">
      <c r="A10" s="20" t="s">
        <v>661</v>
      </c>
      <c r="B10" s="20" t="s">
        <v>514</v>
      </c>
      <c r="C10" s="20">
        <v>156.5</v>
      </c>
      <c r="D10" s="20" t="s">
        <v>176</v>
      </c>
      <c r="E10" s="22">
        <v>37.71</v>
      </c>
      <c r="F10" s="22">
        <v>37.71</v>
      </c>
      <c r="G10" s="22" t="s">
        <v>516</v>
      </c>
      <c r="H10" s="21"/>
      <c r="I10" s="21"/>
      <c r="J10" s="21"/>
      <c r="K10" s="24">
        <v>26.97</v>
      </c>
      <c r="L10" s="24">
        <v>26.97</v>
      </c>
      <c r="M10" s="24" t="s">
        <v>517</v>
      </c>
      <c r="N10" s="23"/>
      <c r="O10" s="23"/>
      <c r="P10" s="23"/>
      <c r="Q10" s="25"/>
      <c r="R10" s="25"/>
      <c r="S10" s="25"/>
      <c r="T10" s="21">
        <v>26.97</v>
      </c>
      <c r="U10" s="21">
        <v>26.97</v>
      </c>
      <c r="V10" s="21" t="s">
        <v>515</v>
      </c>
      <c r="W10" s="23">
        <v>58.63</v>
      </c>
      <c r="X10" s="23">
        <v>58.63</v>
      </c>
      <c r="Y10" s="24"/>
      <c r="Z10" s="24"/>
      <c r="AA10" s="24"/>
      <c r="AB10" s="22"/>
      <c r="AC10" s="22"/>
      <c r="AD10" s="22"/>
      <c r="AE10" s="21">
        <v>23.93</v>
      </c>
      <c r="AF10" s="21">
        <v>26.44</v>
      </c>
      <c r="AG10" s="21" t="s">
        <v>518</v>
      </c>
      <c r="AH10" s="23">
        <v>14</v>
      </c>
      <c r="AI10" s="23">
        <v>16.600000000000001</v>
      </c>
      <c r="AJ10" s="23" t="s">
        <v>516</v>
      </c>
      <c r="AK10" s="23">
        <v>15.44</v>
      </c>
      <c r="AL10" s="23">
        <v>17.66</v>
      </c>
      <c r="AM10" s="23" t="s">
        <v>519</v>
      </c>
      <c r="AN10" s="22">
        <v>16.22</v>
      </c>
      <c r="AO10" s="22">
        <v>21.55</v>
      </c>
      <c r="AP10" s="22" t="s">
        <v>520</v>
      </c>
      <c r="AQ10" s="24">
        <v>19.95</v>
      </c>
      <c r="AR10" s="24">
        <v>21.42</v>
      </c>
      <c r="AS10" s="24" t="s">
        <v>520</v>
      </c>
    </row>
    <row r="11" spans="1:45" s="19" customFormat="1" ht="16" x14ac:dyDescent="0.2">
      <c r="A11" s="20" t="s">
        <v>610</v>
      </c>
      <c r="B11" s="20" t="s">
        <v>171</v>
      </c>
      <c r="C11" s="20">
        <v>19</v>
      </c>
      <c r="D11" s="20"/>
      <c r="E11" s="22"/>
      <c r="F11" s="22"/>
      <c r="G11" s="22"/>
      <c r="H11" s="21"/>
      <c r="I11" s="21"/>
      <c r="J11" s="21"/>
      <c r="K11" s="24"/>
      <c r="L11" s="24"/>
      <c r="M11" s="24"/>
      <c r="N11" s="23">
        <v>26.74</v>
      </c>
      <c r="O11" s="23">
        <v>32.6</v>
      </c>
      <c r="P11" s="23" t="s">
        <v>290</v>
      </c>
      <c r="Q11" s="25">
        <v>23.74</v>
      </c>
      <c r="R11" s="25">
        <v>28.95</v>
      </c>
      <c r="S11" s="25" t="s">
        <v>291</v>
      </c>
      <c r="T11" s="21" t="s">
        <v>732</v>
      </c>
      <c r="U11" s="21" t="s">
        <v>732</v>
      </c>
      <c r="V11" s="21"/>
      <c r="W11" s="23" t="s">
        <v>730</v>
      </c>
      <c r="X11" s="23" t="s">
        <v>730</v>
      </c>
      <c r="Y11" s="24"/>
      <c r="Z11" s="24"/>
      <c r="AA11" s="24"/>
      <c r="AB11" s="22"/>
      <c r="AC11" s="22"/>
      <c r="AD11" s="22"/>
      <c r="AE11" s="21"/>
      <c r="AF11" s="21"/>
      <c r="AG11" s="21"/>
      <c r="AH11" s="23"/>
      <c r="AI11" s="23"/>
      <c r="AJ11" s="23"/>
      <c r="AK11" s="23">
        <v>20.99</v>
      </c>
      <c r="AL11" s="23">
        <v>25.59</v>
      </c>
      <c r="AM11" s="23" t="s">
        <v>292</v>
      </c>
      <c r="AN11" s="22"/>
      <c r="AO11" s="22"/>
      <c r="AP11" s="22"/>
      <c r="AQ11" s="24"/>
      <c r="AR11" s="24"/>
      <c r="AS11" s="24"/>
    </row>
    <row r="12" spans="1:45" s="19" customFormat="1" ht="16" x14ac:dyDescent="0.2">
      <c r="A12" s="20" t="s">
        <v>154</v>
      </c>
      <c r="B12" s="20" t="s">
        <v>171</v>
      </c>
      <c r="C12" s="20">
        <v>58</v>
      </c>
      <c r="D12" s="20" t="s">
        <v>145</v>
      </c>
      <c r="E12" s="22"/>
      <c r="F12" s="22"/>
      <c r="G12" s="22"/>
      <c r="H12" s="17">
        <v>22.38</v>
      </c>
      <c r="I12" s="17">
        <v>25.11</v>
      </c>
      <c r="J12" s="17" t="s">
        <v>158</v>
      </c>
      <c r="K12" s="24"/>
      <c r="L12" s="24"/>
      <c r="M12" s="24"/>
      <c r="N12" s="23"/>
      <c r="O12" s="23"/>
      <c r="P12" s="23"/>
      <c r="Q12" s="25"/>
      <c r="R12" s="25"/>
      <c r="S12" s="25"/>
      <c r="T12" s="21"/>
      <c r="U12" s="21"/>
      <c r="V12" s="21"/>
      <c r="W12" s="23"/>
      <c r="X12" s="23"/>
      <c r="Y12" s="8">
        <v>28.85</v>
      </c>
      <c r="Z12" s="8">
        <v>34.619999999999997</v>
      </c>
      <c r="AA12" s="8" t="s">
        <v>160</v>
      </c>
      <c r="AB12" s="22"/>
      <c r="AC12" s="22"/>
      <c r="AD12" s="22"/>
      <c r="AE12" s="21"/>
      <c r="AF12" s="21"/>
      <c r="AG12" s="21"/>
      <c r="AH12" s="84">
        <v>18</v>
      </c>
      <c r="AI12" s="26">
        <v>21</v>
      </c>
      <c r="AJ12" s="7" t="s">
        <v>161</v>
      </c>
      <c r="AK12" s="26">
        <v>16.920000000000002</v>
      </c>
      <c r="AL12" s="26">
        <v>19.649999999999999</v>
      </c>
      <c r="AM12" s="7" t="s">
        <v>162</v>
      </c>
      <c r="AN12" s="22"/>
      <c r="AO12" s="22"/>
      <c r="AP12" s="22"/>
      <c r="AQ12" s="8">
        <v>17.77</v>
      </c>
      <c r="AR12" s="8">
        <v>20.63</v>
      </c>
      <c r="AS12" s="8" t="s">
        <v>158</v>
      </c>
    </row>
    <row r="13" spans="1:45" s="19" customFormat="1" ht="16" x14ac:dyDescent="0.2">
      <c r="A13" s="20" t="s">
        <v>398</v>
      </c>
      <c r="B13" s="20" t="s">
        <v>171</v>
      </c>
      <c r="C13" s="20">
        <v>8</v>
      </c>
      <c r="D13" s="20" t="s">
        <v>147</v>
      </c>
      <c r="E13" s="22"/>
      <c r="F13" s="22"/>
      <c r="G13" s="22"/>
      <c r="H13" s="21"/>
      <c r="I13" s="21"/>
      <c r="J13" s="21"/>
      <c r="K13" s="24"/>
      <c r="L13" s="24"/>
      <c r="M13" s="24"/>
      <c r="N13" s="23"/>
      <c r="O13" s="23"/>
      <c r="P13" s="23"/>
      <c r="Q13" s="25"/>
      <c r="R13" s="25"/>
      <c r="S13" s="25"/>
      <c r="T13" s="21"/>
      <c r="U13" s="21"/>
      <c r="V13" s="21"/>
      <c r="W13" s="23"/>
      <c r="X13" s="23"/>
      <c r="Y13" s="24"/>
      <c r="Z13" s="24"/>
      <c r="AA13" s="24"/>
      <c r="AB13" s="22"/>
      <c r="AC13" s="22"/>
      <c r="AD13" s="22"/>
      <c r="AE13" s="21" t="s">
        <v>751</v>
      </c>
      <c r="AF13" s="21" t="s">
        <v>752</v>
      </c>
      <c r="AG13" s="21"/>
      <c r="AH13" s="23" t="s">
        <v>755</v>
      </c>
      <c r="AI13" s="23" t="s">
        <v>756</v>
      </c>
      <c r="AJ13" s="23"/>
      <c r="AK13" s="23" t="s">
        <v>757</v>
      </c>
      <c r="AL13" s="23" t="s">
        <v>758</v>
      </c>
      <c r="AM13" s="23"/>
      <c r="AN13" s="22" t="s">
        <v>759</v>
      </c>
      <c r="AO13" s="22" t="s">
        <v>760</v>
      </c>
      <c r="AP13" s="22"/>
      <c r="AQ13" s="24"/>
      <c r="AR13" s="24"/>
      <c r="AS13" s="24"/>
    </row>
    <row r="14" spans="1:45" s="31" customFormat="1" ht="16" x14ac:dyDescent="0.2">
      <c r="A14" s="20" t="s">
        <v>302</v>
      </c>
      <c r="B14" s="20" t="s">
        <v>171</v>
      </c>
      <c r="C14" s="20">
        <v>7.25</v>
      </c>
      <c r="D14" s="20" t="s">
        <v>145</v>
      </c>
      <c r="E14" s="22"/>
      <c r="F14" s="22"/>
      <c r="G14" s="22"/>
      <c r="H14" s="21"/>
      <c r="I14" s="21"/>
      <c r="J14" s="21"/>
      <c r="K14" s="24"/>
      <c r="L14" s="24"/>
      <c r="M14" s="24"/>
      <c r="N14" s="23">
        <v>21.05</v>
      </c>
      <c r="O14" s="23"/>
      <c r="P14" s="23"/>
      <c r="Q14" s="25"/>
      <c r="R14" s="25"/>
      <c r="S14" s="25"/>
      <c r="T14" s="21" t="s">
        <v>733</v>
      </c>
      <c r="U14" s="21"/>
      <c r="V14" s="21"/>
      <c r="W14" s="23" t="s">
        <v>731</v>
      </c>
      <c r="X14" s="23"/>
      <c r="Y14" s="24"/>
      <c r="Z14" s="24"/>
      <c r="AA14" s="24"/>
      <c r="AB14" s="22"/>
      <c r="AC14" s="22"/>
      <c r="AD14" s="22"/>
      <c r="AE14" s="21"/>
      <c r="AF14" s="21"/>
      <c r="AG14" s="21"/>
      <c r="AH14" s="23"/>
      <c r="AI14" s="23"/>
      <c r="AJ14" s="23"/>
      <c r="AK14" s="23"/>
      <c r="AL14" s="23"/>
      <c r="AM14" s="23"/>
      <c r="AN14" s="22"/>
      <c r="AO14" s="22"/>
      <c r="AP14" s="22"/>
      <c r="AQ14" s="24">
        <v>9.15</v>
      </c>
      <c r="AR14" s="24">
        <v>12</v>
      </c>
      <c r="AS14" s="24"/>
    </row>
    <row r="15" spans="1:45" s="19" customFormat="1" ht="16" x14ac:dyDescent="0.2">
      <c r="A15" s="20" t="s">
        <v>648</v>
      </c>
      <c r="B15" s="20" t="s">
        <v>171</v>
      </c>
      <c r="C15" s="20">
        <v>5</v>
      </c>
      <c r="D15" s="20" t="s">
        <v>543</v>
      </c>
      <c r="E15" s="22"/>
      <c r="F15" s="22"/>
      <c r="G15" s="22"/>
      <c r="H15" s="21"/>
      <c r="I15" s="21"/>
      <c r="J15" s="21"/>
      <c r="K15" s="24"/>
      <c r="L15" s="24"/>
      <c r="M15" s="24"/>
      <c r="N15" s="23">
        <v>19</v>
      </c>
      <c r="O15" s="23">
        <v>19.57</v>
      </c>
      <c r="P15" s="23"/>
      <c r="Q15" s="25"/>
      <c r="R15" s="25"/>
      <c r="S15" s="25"/>
      <c r="T15" s="21"/>
      <c r="U15" s="21"/>
      <c r="V15" s="21"/>
      <c r="W15" s="23"/>
      <c r="X15" s="23"/>
      <c r="Y15" s="24"/>
      <c r="Z15" s="24"/>
      <c r="AA15" s="24"/>
      <c r="AB15" s="22"/>
      <c r="AC15" s="22"/>
      <c r="AD15" s="22"/>
      <c r="AE15" s="21"/>
      <c r="AF15" s="21"/>
      <c r="AG15" s="21"/>
      <c r="AH15" s="23">
        <v>19.57</v>
      </c>
      <c r="AI15" s="23"/>
      <c r="AJ15" s="23"/>
      <c r="AK15" s="23"/>
      <c r="AL15" s="23"/>
      <c r="AM15" s="23"/>
      <c r="AN15" s="22"/>
      <c r="AO15" s="22"/>
      <c r="AP15" s="22"/>
      <c r="AQ15" s="24"/>
      <c r="AR15" s="24"/>
      <c r="AS15" s="24"/>
    </row>
    <row r="16" spans="1:45" s="19" customFormat="1" ht="80" x14ac:dyDescent="0.2">
      <c r="A16" s="20" t="s">
        <v>622</v>
      </c>
      <c r="B16" s="20" t="s">
        <v>171</v>
      </c>
      <c r="C16" s="20">
        <v>14</v>
      </c>
      <c r="D16" s="20" t="s">
        <v>145</v>
      </c>
      <c r="E16" s="22"/>
      <c r="F16" s="22"/>
      <c r="G16" s="22"/>
      <c r="H16" s="21"/>
      <c r="I16" s="21"/>
      <c r="J16" s="21"/>
      <c r="K16" s="24"/>
      <c r="L16" s="24"/>
      <c r="M16" s="24"/>
      <c r="N16" s="23">
        <v>18</v>
      </c>
      <c r="O16" s="23">
        <v>24.5</v>
      </c>
      <c r="P16" s="23" t="s">
        <v>366</v>
      </c>
      <c r="Q16" s="25">
        <v>15</v>
      </c>
      <c r="R16" s="25">
        <v>18</v>
      </c>
      <c r="S16" s="25" t="s">
        <v>174</v>
      </c>
      <c r="T16" s="21" t="s">
        <v>367</v>
      </c>
      <c r="U16" s="21" t="s">
        <v>368</v>
      </c>
      <c r="V16" s="21"/>
      <c r="W16" s="23" t="s">
        <v>369</v>
      </c>
      <c r="X16" s="23" t="s">
        <v>367</v>
      </c>
      <c r="Y16" s="24"/>
      <c r="Z16" s="24"/>
      <c r="AA16" s="24"/>
      <c r="AB16" s="22"/>
      <c r="AC16" s="22"/>
      <c r="AD16" s="22"/>
      <c r="AE16" s="21"/>
      <c r="AF16" s="21"/>
      <c r="AG16" s="21"/>
      <c r="AH16" s="23"/>
      <c r="AI16" s="23"/>
      <c r="AJ16" s="23"/>
      <c r="AK16" s="23"/>
      <c r="AL16" s="23"/>
      <c r="AM16" s="23"/>
      <c r="AN16" s="22"/>
      <c r="AO16" s="22"/>
      <c r="AP16" s="22"/>
      <c r="AQ16" s="24">
        <v>15</v>
      </c>
      <c r="AR16" s="24">
        <v>24</v>
      </c>
      <c r="AS16" s="32" t="s">
        <v>802</v>
      </c>
    </row>
    <row r="17" spans="1:45" s="19" customFormat="1" ht="15" customHeight="1" x14ac:dyDescent="0.2">
      <c r="A17" s="20" t="s">
        <v>653</v>
      </c>
      <c r="B17" s="20" t="s">
        <v>171</v>
      </c>
      <c r="C17" s="20">
        <v>9</v>
      </c>
      <c r="D17" s="20" t="s">
        <v>149</v>
      </c>
      <c r="E17" s="22">
        <v>20.190000000000001</v>
      </c>
      <c r="F17" s="22">
        <v>27.4</v>
      </c>
      <c r="G17" s="22" t="s">
        <v>570</v>
      </c>
      <c r="H17" s="21"/>
      <c r="I17" s="21"/>
      <c r="J17" s="21"/>
      <c r="K17" s="24"/>
      <c r="L17" s="24"/>
      <c r="M17" s="24"/>
      <c r="N17" s="23"/>
      <c r="O17" s="23"/>
      <c r="P17" s="23"/>
      <c r="Q17" s="25">
        <v>14.5</v>
      </c>
      <c r="R17" s="25">
        <v>17.5</v>
      </c>
      <c r="S17" s="25"/>
      <c r="T17" s="21"/>
      <c r="U17" s="21"/>
      <c r="V17" s="21"/>
      <c r="W17" s="23" t="s">
        <v>747</v>
      </c>
      <c r="X17" s="23" t="s">
        <v>747</v>
      </c>
      <c r="Y17" s="24"/>
      <c r="Z17" s="24"/>
      <c r="AA17" s="24"/>
      <c r="AB17" s="22"/>
      <c r="AC17" s="22"/>
      <c r="AD17" s="22"/>
      <c r="AE17" s="21"/>
      <c r="AF17" s="21"/>
      <c r="AG17" s="21"/>
      <c r="AH17" s="23"/>
      <c r="AI17" s="23"/>
      <c r="AJ17" s="23"/>
      <c r="AK17" s="23">
        <v>11</v>
      </c>
      <c r="AL17" s="23">
        <v>15.5</v>
      </c>
      <c r="AM17" s="23"/>
      <c r="AN17" s="22"/>
      <c r="AO17" s="22"/>
      <c r="AP17" s="22"/>
      <c r="AQ17" s="24"/>
      <c r="AR17" s="24"/>
      <c r="AS17" s="24"/>
    </row>
    <row r="18" spans="1:45" s="19" customFormat="1" ht="32" x14ac:dyDescent="0.2">
      <c r="A18" s="20" t="s">
        <v>609</v>
      </c>
      <c r="B18" s="20" t="s">
        <v>171</v>
      </c>
      <c r="C18" s="20">
        <v>31</v>
      </c>
      <c r="D18" s="20" t="s">
        <v>176</v>
      </c>
      <c r="E18" s="22" t="s">
        <v>288</v>
      </c>
      <c r="F18" s="22" t="s">
        <v>713</v>
      </c>
      <c r="G18" s="22"/>
      <c r="H18" s="21" t="s">
        <v>288</v>
      </c>
      <c r="I18" s="21" t="s">
        <v>714</v>
      </c>
      <c r="J18" s="21"/>
      <c r="K18" s="24"/>
      <c r="L18" s="24"/>
      <c r="M18" s="24"/>
      <c r="N18" s="23"/>
      <c r="O18" s="23"/>
      <c r="P18" s="23"/>
      <c r="Q18" s="25">
        <v>16.920000000000002</v>
      </c>
      <c r="R18" s="25">
        <v>30.65</v>
      </c>
      <c r="S18" s="25"/>
      <c r="T18" s="21" t="s">
        <v>288</v>
      </c>
      <c r="U18" s="21" t="s">
        <v>728</v>
      </c>
      <c r="V18" s="21"/>
      <c r="W18" s="7"/>
      <c r="X18" s="23" t="s">
        <v>729</v>
      </c>
      <c r="Y18" s="24"/>
      <c r="Z18" s="24"/>
      <c r="AA18" s="24"/>
      <c r="AB18" s="22"/>
      <c r="AC18" s="22"/>
      <c r="AD18" s="22"/>
      <c r="AE18" s="21"/>
      <c r="AF18" s="21"/>
      <c r="AG18" s="21"/>
      <c r="AH18" s="23"/>
      <c r="AI18" s="23"/>
      <c r="AJ18" s="23"/>
      <c r="AK18" s="23">
        <v>16.920000000000002</v>
      </c>
      <c r="AL18" s="23">
        <v>30.65</v>
      </c>
      <c r="AM18" s="23"/>
      <c r="AN18" s="22"/>
      <c r="AO18" s="22"/>
      <c r="AP18" s="22"/>
      <c r="AQ18" s="24"/>
      <c r="AR18" s="24"/>
      <c r="AS18" s="24"/>
    </row>
    <row r="19" spans="1:45" s="19" customFormat="1" ht="32" x14ac:dyDescent="0.2">
      <c r="A19" s="20" t="s">
        <v>643</v>
      </c>
      <c r="B19" s="20" t="s">
        <v>171</v>
      </c>
      <c r="C19" s="20">
        <v>12</v>
      </c>
      <c r="D19" s="20" t="s">
        <v>115</v>
      </c>
      <c r="E19" s="22"/>
      <c r="F19" s="22"/>
      <c r="G19" s="22"/>
      <c r="H19" s="21"/>
      <c r="I19" s="21"/>
      <c r="J19" s="21"/>
      <c r="K19" s="24" t="s">
        <v>244</v>
      </c>
      <c r="L19" s="24" t="s">
        <v>244</v>
      </c>
      <c r="M19" s="24" t="s">
        <v>244</v>
      </c>
      <c r="N19" s="23">
        <v>18.11</v>
      </c>
      <c r="O19" s="23">
        <v>29.68</v>
      </c>
      <c r="P19" s="23" t="s">
        <v>508</v>
      </c>
      <c r="Q19" s="25"/>
      <c r="R19" s="25"/>
      <c r="S19" s="25"/>
      <c r="T19" s="21" t="s">
        <v>743</v>
      </c>
      <c r="U19" s="21" t="s">
        <v>743</v>
      </c>
      <c r="V19" s="21"/>
      <c r="W19" s="23" t="s">
        <v>749</v>
      </c>
      <c r="X19" s="23"/>
      <c r="Y19" s="24"/>
      <c r="Z19" s="24"/>
      <c r="AA19" s="24"/>
      <c r="AB19" s="22"/>
      <c r="AC19" s="22"/>
      <c r="AD19" s="22"/>
      <c r="AE19" s="21"/>
      <c r="AF19" s="21"/>
      <c r="AG19" s="21"/>
      <c r="AH19" s="23"/>
      <c r="AI19" s="23"/>
      <c r="AJ19" s="23"/>
      <c r="AK19" s="23">
        <v>13.59</v>
      </c>
      <c r="AL19" s="23">
        <v>22.27</v>
      </c>
      <c r="AM19" s="23"/>
      <c r="AN19" s="22"/>
      <c r="AO19" s="22"/>
      <c r="AP19" s="22"/>
      <c r="AQ19" s="24"/>
      <c r="AR19" s="24"/>
      <c r="AS19" s="24"/>
    </row>
    <row r="20" spans="1:45" s="19" customFormat="1" ht="16" x14ac:dyDescent="0.2">
      <c r="A20" s="20" t="s">
        <v>631</v>
      </c>
      <c r="B20" s="20" t="s">
        <v>171</v>
      </c>
      <c r="C20" s="20">
        <v>27.5</v>
      </c>
      <c r="D20" s="20" t="s">
        <v>176</v>
      </c>
      <c r="E20" s="22"/>
      <c r="F20" s="22"/>
      <c r="G20" s="22"/>
      <c r="H20" s="21"/>
      <c r="I20" s="21"/>
      <c r="J20" s="21"/>
      <c r="K20" s="24"/>
      <c r="L20" s="24"/>
      <c r="M20" s="24"/>
      <c r="N20" s="23"/>
      <c r="O20" s="23"/>
      <c r="P20" s="23"/>
      <c r="Q20" s="25"/>
      <c r="R20" s="25"/>
      <c r="S20" s="25"/>
      <c r="T20" s="21"/>
      <c r="U20" s="21"/>
      <c r="V20" s="21"/>
      <c r="W20" s="23"/>
      <c r="X20" s="23"/>
      <c r="Y20" s="24"/>
      <c r="Z20" s="24"/>
      <c r="AA20" s="24"/>
      <c r="AB20" s="22"/>
      <c r="AC20" s="22"/>
      <c r="AD20" s="22"/>
      <c r="AE20" s="21"/>
      <c r="AF20" s="21"/>
      <c r="AG20" s="21"/>
      <c r="AH20" s="23"/>
      <c r="AI20" s="23"/>
      <c r="AJ20" s="23"/>
      <c r="AK20" s="23"/>
      <c r="AL20" s="23"/>
      <c r="AM20" s="23"/>
      <c r="AN20" s="22"/>
      <c r="AO20" s="22"/>
      <c r="AP20" s="22"/>
      <c r="AQ20" s="24"/>
      <c r="AR20" s="24"/>
      <c r="AS20" s="24"/>
    </row>
    <row r="21" spans="1:45" s="19" customFormat="1" ht="16" x14ac:dyDescent="0.2">
      <c r="A21" s="20" t="s">
        <v>606</v>
      </c>
      <c r="B21" s="20" t="s">
        <v>171</v>
      </c>
      <c r="C21" s="20">
        <v>22</v>
      </c>
      <c r="D21" s="20" t="s">
        <v>176</v>
      </c>
      <c r="E21" s="22">
        <v>18.170000000000002</v>
      </c>
      <c r="F21" s="22">
        <v>21.88</v>
      </c>
      <c r="G21" s="22" t="s">
        <v>269</v>
      </c>
      <c r="H21" s="21">
        <v>14.5</v>
      </c>
      <c r="I21" s="21">
        <v>20.67</v>
      </c>
      <c r="J21" s="21" t="s">
        <v>267</v>
      </c>
      <c r="K21" s="24"/>
      <c r="L21" s="24"/>
      <c r="M21" s="24"/>
      <c r="N21" s="23"/>
      <c r="O21" s="23"/>
      <c r="P21" s="23"/>
      <c r="Q21" s="25">
        <v>12.74</v>
      </c>
      <c r="R21" s="25">
        <v>14.9</v>
      </c>
      <c r="S21" s="25" t="s">
        <v>270</v>
      </c>
      <c r="T21" s="21"/>
      <c r="U21" s="21"/>
      <c r="V21" s="21"/>
      <c r="W21" s="23"/>
      <c r="X21" s="23"/>
      <c r="Y21" s="24"/>
      <c r="Z21" s="24"/>
      <c r="AA21" s="24"/>
      <c r="AB21" s="22"/>
      <c r="AC21" s="22"/>
      <c r="AD21" s="22"/>
      <c r="AE21" s="21">
        <v>12</v>
      </c>
      <c r="AF21" s="21">
        <v>17.12</v>
      </c>
      <c r="AG21" s="21"/>
      <c r="AH21" s="23">
        <v>8.65</v>
      </c>
      <c r="AI21" s="23">
        <v>9.5</v>
      </c>
      <c r="AJ21" s="23"/>
      <c r="AK21" s="23"/>
      <c r="AL21" s="23"/>
      <c r="AM21" s="23"/>
      <c r="AN21" s="22"/>
      <c r="AO21" s="22"/>
      <c r="AP21" s="22"/>
      <c r="AQ21" s="24"/>
      <c r="AR21" s="24"/>
      <c r="AS21" s="24"/>
    </row>
    <row r="22" spans="1:45" s="19" customFormat="1" ht="96" x14ac:dyDescent="0.2">
      <c r="A22" s="20" t="s">
        <v>607</v>
      </c>
      <c r="B22" s="20" t="s">
        <v>171</v>
      </c>
      <c r="C22" s="20">
        <v>30.75</v>
      </c>
      <c r="D22" s="20" t="s">
        <v>272</v>
      </c>
      <c r="E22" s="22"/>
      <c r="F22" s="22"/>
      <c r="G22" s="22"/>
      <c r="H22" s="21">
        <v>20.96</v>
      </c>
      <c r="I22" s="21"/>
      <c r="J22" s="21" t="s">
        <v>273</v>
      </c>
      <c r="K22" s="24">
        <v>22</v>
      </c>
      <c r="L22" s="24"/>
      <c r="M22" s="24" t="s">
        <v>274</v>
      </c>
      <c r="N22" s="23"/>
      <c r="O22" s="23"/>
      <c r="P22" s="23"/>
      <c r="Q22" s="25">
        <v>18.23</v>
      </c>
      <c r="R22" s="25"/>
      <c r="S22" s="25" t="s">
        <v>275</v>
      </c>
      <c r="T22" s="21" t="s">
        <v>276</v>
      </c>
      <c r="U22" s="21"/>
      <c r="V22" s="21"/>
      <c r="W22" s="23">
        <v>36.229999999999997</v>
      </c>
      <c r="X22" s="23"/>
      <c r="Y22" s="24"/>
      <c r="Z22" s="24"/>
      <c r="AA22" s="24"/>
      <c r="AB22" s="22"/>
      <c r="AC22" s="22"/>
      <c r="AD22" s="22"/>
      <c r="AE22" s="21">
        <v>17.350000000000001</v>
      </c>
      <c r="AF22" s="21"/>
      <c r="AG22" s="21" t="s">
        <v>277</v>
      </c>
      <c r="AH22" s="23">
        <v>12.5</v>
      </c>
      <c r="AI22" s="23"/>
      <c r="AJ22" s="7" t="s">
        <v>278</v>
      </c>
      <c r="AK22" s="23">
        <v>14.36</v>
      </c>
      <c r="AL22" s="23"/>
      <c r="AM22" s="23" t="s">
        <v>279</v>
      </c>
      <c r="AN22" s="22"/>
      <c r="AO22" s="22"/>
      <c r="AP22" s="22"/>
      <c r="AQ22" s="24"/>
      <c r="AR22" s="24"/>
      <c r="AS22" s="24"/>
    </row>
    <row r="23" spans="1:45" s="19" customFormat="1" ht="112" x14ac:dyDescent="0.2">
      <c r="A23" s="39" t="s">
        <v>849</v>
      </c>
      <c r="B23" s="39" t="s">
        <v>171</v>
      </c>
      <c r="C23" s="40">
        <v>10</v>
      </c>
      <c r="D23" s="40" t="s">
        <v>145</v>
      </c>
      <c r="E23" s="44"/>
      <c r="F23" s="44"/>
      <c r="G23" s="44"/>
      <c r="H23" s="50"/>
      <c r="I23" s="50"/>
      <c r="J23" s="85"/>
      <c r="K23" s="41"/>
      <c r="L23" s="41"/>
      <c r="M23" s="41"/>
      <c r="N23" s="45">
        <v>22.08</v>
      </c>
      <c r="O23" s="45">
        <v>28</v>
      </c>
      <c r="P23" s="86" t="s">
        <v>852</v>
      </c>
      <c r="Q23" s="51">
        <v>20.38</v>
      </c>
      <c r="R23" s="51">
        <v>25.85</v>
      </c>
      <c r="S23" s="28" t="s">
        <v>853</v>
      </c>
      <c r="T23" s="85" t="s">
        <v>854</v>
      </c>
      <c r="U23" s="50"/>
      <c r="V23" s="50" t="s">
        <v>855</v>
      </c>
      <c r="W23" s="86" t="s">
        <v>856</v>
      </c>
      <c r="X23" s="45"/>
      <c r="Y23" s="41"/>
      <c r="Z23" s="41"/>
      <c r="AA23" s="41"/>
      <c r="AB23" s="44"/>
      <c r="AC23" s="44"/>
      <c r="AD23" s="44"/>
      <c r="AE23" s="43"/>
      <c r="AF23" s="43"/>
      <c r="AG23" s="43"/>
      <c r="AH23" s="45"/>
      <c r="AI23" s="45"/>
      <c r="AJ23" s="45"/>
      <c r="AK23" s="45"/>
      <c r="AL23" s="45"/>
      <c r="AM23" s="7"/>
      <c r="AN23" s="44"/>
      <c r="AO23" s="44"/>
      <c r="AP23" s="44"/>
      <c r="AQ23" s="41">
        <v>11.92</v>
      </c>
      <c r="AR23" s="41">
        <v>15.11</v>
      </c>
      <c r="AS23" s="8" t="s">
        <v>857</v>
      </c>
    </row>
    <row r="24" spans="1:45" s="19" customFormat="1" ht="48" x14ac:dyDescent="0.2">
      <c r="A24" s="18" t="s">
        <v>659</v>
      </c>
      <c r="B24" s="20" t="s">
        <v>171</v>
      </c>
      <c r="C24" s="18">
        <v>13.8</v>
      </c>
      <c r="D24" s="18" t="s">
        <v>176</v>
      </c>
      <c r="E24" s="16"/>
      <c r="F24" s="16"/>
      <c r="G24" s="16"/>
      <c r="H24" s="17"/>
      <c r="I24" s="17"/>
      <c r="J24" s="17"/>
      <c r="K24" s="8"/>
      <c r="L24" s="8"/>
      <c r="M24" s="8"/>
      <c r="N24" s="7">
        <v>21.58</v>
      </c>
      <c r="O24" s="7">
        <v>24.23</v>
      </c>
      <c r="P24" s="7" t="s">
        <v>386</v>
      </c>
      <c r="Q24" s="18">
        <v>14.86</v>
      </c>
      <c r="R24" s="18">
        <v>19.55</v>
      </c>
      <c r="S24" s="18" t="s">
        <v>387</v>
      </c>
      <c r="T24" s="17" t="s">
        <v>739</v>
      </c>
      <c r="U24" s="17"/>
      <c r="V24" s="17" t="s">
        <v>388</v>
      </c>
      <c r="W24" s="7" t="s">
        <v>389</v>
      </c>
      <c r="X24" s="7"/>
      <c r="Y24" s="8" t="s">
        <v>390</v>
      </c>
      <c r="Z24" s="28"/>
      <c r="AA24" s="28"/>
      <c r="AB24" s="28"/>
      <c r="AC24" s="28"/>
      <c r="AD24" s="28"/>
      <c r="AE24" s="28"/>
      <c r="AF24" s="17"/>
      <c r="AG24" s="17"/>
      <c r="AH24" s="7"/>
      <c r="AI24" s="7"/>
      <c r="AJ24" s="7"/>
      <c r="AK24" s="7"/>
      <c r="AL24" s="7"/>
      <c r="AM24" s="7"/>
      <c r="AN24" s="16"/>
      <c r="AO24" s="16"/>
      <c r="AP24" s="16"/>
      <c r="AQ24" s="8"/>
      <c r="AR24" s="8"/>
      <c r="AS24" s="8"/>
    </row>
    <row r="25" spans="1:45" s="19" customFormat="1" ht="16" x14ac:dyDescent="0.2">
      <c r="A25" s="20" t="s">
        <v>604</v>
      </c>
      <c r="B25" s="20" t="s">
        <v>171</v>
      </c>
      <c r="C25" s="20">
        <v>10</v>
      </c>
      <c r="D25" s="20" t="s">
        <v>145</v>
      </c>
      <c r="E25" s="22"/>
      <c r="F25" s="22"/>
      <c r="G25" s="22"/>
      <c r="H25" s="21"/>
      <c r="I25" s="21"/>
      <c r="J25" s="21"/>
      <c r="K25" s="24"/>
      <c r="L25" s="24"/>
      <c r="M25" s="24"/>
      <c r="N25" s="23" t="s">
        <v>718</v>
      </c>
      <c r="O25" s="23" t="s">
        <v>717</v>
      </c>
      <c r="P25" s="23"/>
      <c r="Q25" s="25" t="s">
        <v>722</v>
      </c>
      <c r="R25" s="25" t="s">
        <v>723</v>
      </c>
      <c r="S25" s="25"/>
      <c r="T25" s="21" t="s">
        <v>466</v>
      </c>
      <c r="U25" s="21" t="s">
        <v>466</v>
      </c>
      <c r="V25" s="21"/>
      <c r="W25" s="23" t="s">
        <v>727</v>
      </c>
      <c r="X25" s="23" t="s">
        <v>727</v>
      </c>
      <c r="Y25" s="24"/>
      <c r="Z25" s="24"/>
      <c r="AA25" s="24"/>
      <c r="AB25" s="22"/>
      <c r="AC25" s="22"/>
      <c r="AD25" s="22"/>
      <c r="AE25" s="21"/>
      <c r="AF25" s="21"/>
      <c r="AG25" s="21"/>
      <c r="AH25" s="23"/>
      <c r="AI25" s="23"/>
      <c r="AJ25" s="23"/>
      <c r="AK25" s="23"/>
      <c r="AL25" s="23"/>
      <c r="AM25" s="23"/>
      <c r="AN25" s="22"/>
      <c r="AO25" s="22"/>
      <c r="AP25" s="22"/>
      <c r="AQ25" s="24"/>
      <c r="AR25" s="24"/>
      <c r="AS25" s="24"/>
    </row>
    <row r="26" spans="1:45" s="19" customFormat="1" ht="48" x14ac:dyDescent="0.2">
      <c r="A26" s="20" t="s">
        <v>656</v>
      </c>
      <c r="B26" s="20" t="s">
        <v>171</v>
      </c>
      <c r="C26" s="20">
        <v>25</v>
      </c>
      <c r="D26" s="20" t="s">
        <v>312</v>
      </c>
      <c r="E26" s="22"/>
      <c r="F26" s="22"/>
      <c r="G26" s="22"/>
      <c r="H26" s="21"/>
      <c r="I26" s="21"/>
      <c r="J26" s="21"/>
      <c r="K26" s="24"/>
      <c r="L26" s="24"/>
      <c r="M26" s="24"/>
      <c r="N26" s="23"/>
      <c r="O26" s="23"/>
      <c r="P26" s="23"/>
      <c r="Q26" s="25">
        <v>15.95</v>
      </c>
      <c r="R26" s="25">
        <v>21.82</v>
      </c>
      <c r="S26" s="25" t="s">
        <v>577</v>
      </c>
      <c r="T26" s="21"/>
      <c r="U26" s="21"/>
      <c r="V26" s="21"/>
      <c r="W26" s="23"/>
      <c r="X26" s="23"/>
      <c r="Y26" s="24"/>
      <c r="Z26" s="24"/>
      <c r="AA26" s="24"/>
      <c r="AB26" s="22"/>
      <c r="AC26" s="22"/>
      <c r="AD26" s="22"/>
      <c r="AE26" s="21"/>
      <c r="AF26" s="21"/>
      <c r="AG26" s="21"/>
      <c r="AH26" s="23"/>
      <c r="AI26" s="23"/>
      <c r="AJ26" s="23"/>
      <c r="AK26" s="23">
        <v>13.33</v>
      </c>
      <c r="AL26" s="23">
        <v>24.97</v>
      </c>
      <c r="AM26" s="23" t="s">
        <v>578</v>
      </c>
      <c r="AN26" s="22">
        <v>15.95</v>
      </c>
      <c r="AO26" s="22">
        <v>24.97</v>
      </c>
      <c r="AP26" s="22" t="s">
        <v>579</v>
      </c>
      <c r="AQ26" s="24"/>
      <c r="AR26" s="24"/>
      <c r="AS26" s="24"/>
    </row>
    <row r="27" spans="1:45" s="19" customFormat="1" ht="16" x14ac:dyDescent="0.2">
      <c r="A27" s="20" t="s">
        <v>175</v>
      </c>
      <c r="B27" s="20" t="s">
        <v>171</v>
      </c>
      <c r="C27" s="20">
        <v>6</v>
      </c>
      <c r="D27" s="20" t="s">
        <v>149</v>
      </c>
      <c r="E27" s="22"/>
      <c r="F27" s="22"/>
      <c r="G27" s="22"/>
      <c r="H27" s="21"/>
      <c r="I27" s="21"/>
      <c r="J27" s="21"/>
      <c r="K27" s="24"/>
      <c r="L27" s="24"/>
      <c r="M27" s="24"/>
      <c r="N27" s="23"/>
      <c r="O27" s="23"/>
      <c r="P27" s="23"/>
      <c r="Q27" s="25"/>
      <c r="R27" s="25"/>
      <c r="S27" s="25"/>
      <c r="T27" s="21"/>
      <c r="U27" s="21"/>
      <c r="V27" s="21"/>
      <c r="W27" s="23"/>
      <c r="X27" s="23"/>
      <c r="Y27" s="24"/>
      <c r="Z27" s="24"/>
      <c r="AA27" s="24"/>
      <c r="AB27" s="22"/>
      <c r="AC27" s="22"/>
      <c r="AD27" s="22"/>
      <c r="AE27" s="21"/>
      <c r="AF27" s="21"/>
      <c r="AG27" s="21"/>
      <c r="AH27" s="23"/>
      <c r="AI27" s="23"/>
      <c r="AJ27" s="23"/>
      <c r="AK27" s="23"/>
      <c r="AL27" s="23"/>
      <c r="AM27" s="23"/>
      <c r="AN27" s="22"/>
      <c r="AO27" s="22"/>
      <c r="AP27" s="22"/>
      <c r="AQ27" s="24"/>
      <c r="AR27" s="24"/>
      <c r="AS27" s="24"/>
    </row>
    <row r="28" spans="1:45" s="19" customFormat="1" ht="32" x14ac:dyDescent="0.2">
      <c r="A28" s="20" t="s">
        <v>612</v>
      </c>
      <c r="B28" s="20" t="s">
        <v>171</v>
      </c>
      <c r="C28" s="20">
        <v>8.06</v>
      </c>
      <c r="D28" s="20" t="s">
        <v>145</v>
      </c>
      <c r="E28" s="22"/>
      <c r="F28" s="22"/>
      <c r="G28" s="22"/>
      <c r="H28" s="21"/>
      <c r="I28" s="21"/>
      <c r="J28" s="21"/>
      <c r="K28" s="24"/>
      <c r="L28" s="24"/>
      <c r="M28" s="24"/>
      <c r="N28" s="23">
        <v>13</v>
      </c>
      <c r="O28" s="23">
        <v>19.239999999999998</v>
      </c>
      <c r="P28" s="23"/>
      <c r="Q28" s="25">
        <v>10</v>
      </c>
      <c r="R28" s="25">
        <v>13.8</v>
      </c>
      <c r="S28" s="53"/>
      <c r="T28" s="21" t="s">
        <v>172</v>
      </c>
      <c r="U28" s="21"/>
      <c r="V28" s="21"/>
      <c r="W28" s="23" t="s">
        <v>734</v>
      </c>
      <c r="X28" s="23"/>
      <c r="Y28" s="24"/>
      <c r="Z28" s="24"/>
      <c r="AA28" s="24"/>
      <c r="AB28" s="22"/>
      <c r="AC28" s="22"/>
      <c r="AD28" s="22"/>
      <c r="AE28" s="21">
        <v>13</v>
      </c>
      <c r="AF28" s="21">
        <v>15.6</v>
      </c>
      <c r="AG28" s="21"/>
      <c r="AH28" s="23" t="s">
        <v>303</v>
      </c>
      <c r="AI28" s="23">
        <v>13.4</v>
      </c>
      <c r="AJ28" s="23"/>
      <c r="AK28" s="23" t="s">
        <v>754</v>
      </c>
      <c r="AL28" s="23"/>
      <c r="AM28" s="37"/>
      <c r="AN28" s="16"/>
      <c r="AO28" s="16"/>
      <c r="AP28" s="16"/>
      <c r="AQ28" s="8"/>
      <c r="AR28" s="8"/>
      <c r="AS28" s="87"/>
    </row>
    <row r="29" spans="1:45" s="19" customFormat="1" ht="16" x14ac:dyDescent="0.2">
      <c r="A29" s="20" t="s">
        <v>655</v>
      </c>
      <c r="B29" s="20" t="s">
        <v>171</v>
      </c>
      <c r="C29" s="20"/>
      <c r="D29" s="20" t="s">
        <v>312</v>
      </c>
      <c r="E29" s="22"/>
      <c r="F29" s="22"/>
      <c r="G29" s="22"/>
      <c r="H29" s="21"/>
      <c r="I29" s="21"/>
      <c r="J29" s="21"/>
      <c r="K29" s="24"/>
      <c r="L29" s="24"/>
      <c r="M29" s="24"/>
      <c r="N29" s="23" t="s">
        <v>715</v>
      </c>
      <c r="O29" s="23"/>
      <c r="P29" s="23"/>
      <c r="Q29" s="25">
        <v>24.4</v>
      </c>
      <c r="R29" s="25"/>
      <c r="S29" s="25"/>
      <c r="T29" s="21" t="s">
        <v>746</v>
      </c>
      <c r="U29" s="21"/>
      <c r="V29" s="21"/>
      <c r="W29" s="23"/>
      <c r="X29" s="23"/>
      <c r="Y29" s="24"/>
      <c r="Z29" s="24"/>
      <c r="AA29" s="24"/>
      <c r="AB29" s="22"/>
      <c r="AC29" s="22"/>
      <c r="AD29" s="22"/>
      <c r="AE29" s="21">
        <v>48797.06</v>
      </c>
      <c r="AF29" s="21"/>
      <c r="AG29" s="21"/>
      <c r="AH29" s="23">
        <v>17.29</v>
      </c>
      <c r="AI29" s="23"/>
      <c r="AJ29" s="23"/>
      <c r="AK29" s="23">
        <v>18.04</v>
      </c>
      <c r="AL29" s="23"/>
      <c r="AM29" s="23"/>
      <c r="AN29" s="22">
        <v>18.04</v>
      </c>
      <c r="AO29" s="22"/>
      <c r="AP29" s="22"/>
      <c r="AQ29" s="24"/>
      <c r="AR29" s="24"/>
      <c r="AS29" s="24"/>
    </row>
    <row r="30" spans="1:45" s="19" customFormat="1" ht="80" x14ac:dyDescent="0.2">
      <c r="A30" s="20" t="s">
        <v>645</v>
      </c>
      <c r="B30" s="20" t="s">
        <v>171</v>
      </c>
      <c r="C30" s="20">
        <v>44.7</v>
      </c>
      <c r="D30" s="20" t="s">
        <v>145</v>
      </c>
      <c r="E30" s="22">
        <v>28.15</v>
      </c>
      <c r="F30" s="22">
        <v>31.07</v>
      </c>
      <c r="G30" s="22" t="s">
        <v>383</v>
      </c>
      <c r="H30" s="21">
        <v>20.25</v>
      </c>
      <c r="I30" s="21">
        <v>22.62</v>
      </c>
      <c r="J30" s="21" t="s">
        <v>536</v>
      </c>
      <c r="K30" s="24"/>
      <c r="L30" s="24"/>
      <c r="M30" s="24"/>
      <c r="N30" s="23"/>
      <c r="O30" s="23"/>
      <c r="P30" s="23"/>
      <c r="Q30" s="25"/>
      <c r="R30" s="25"/>
      <c r="S30" s="25"/>
      <c r="T30" s="21" t="s">
        <v>744</v>
      </c>
      <c r="U30" s="21"/>
      <c r="V30" s="21"/>
      <c r="W30" s="23" t="s">
        <v>748</v>
      </c>
      <c r="X30" s="23"/>
      <c r="Y30" s="24"/>
      <c r="Z30" s="24"/>
      <c r="AA30" s="24"/>
      <c r="AB30" s="22"/>
      <c r="AC30" s="22"/>
      <c r="AD30" s="22"/>
      <c r="AE30" s="21"/>
      <c r="AF30" s="21"/>
      <c r="AG30" s="21"/>
      <c r="AH30" s="23"/>
      <c r="AI30" s="23"/>
      <c r="AJ30" s="23"/>
      <c r="AK30" s="23">
        <v>15.15</v>
      </c>
      <c r="AL30" s="23">
        <v>18.79</v>
      </c>
      <c r="AM30" s="23" t="s">
        <v>536</v>
      </c>
      <c r="AN30" s="22"/>
      <c r="AO30" s="22">
        <v>19.21</v>
      </c>
      <c r="AP30" s="22" t="s">
        <v>536</v>
      </c>
      <c r="AQ30" s="24">
        <v>15</v>
      </c>
      <c r="AR30" s="24">
        <v>19.21</v>
      </c>
      <c r="AS30" s="24" t="s">
        <v>536</v>
      </c>
    </row>
    <row r="31" spans="1:45" s="19" customFormat="1" ht="16" x14ac:dyDescent="0.2">
      <c r="A31" s="20" t="s">
        <v>619</v>
      </c>
      <c r="B31" s="20" t="s">
        <v>171</v>
      </c>
      <c r="C31" s="20"/>
      <c r="D31" s="20" t="s">
        <v>149</v>
      </c>
      <c r="E31" s="22"/>
      <c r="F31" s="22"/>
      <c r="G31" s="22"/>
      <c r="H31" s="21">
        <v>19.579999999999998</v>
      </c>
      <c r="I31" s="21">
        <v>22.67</v>
      </c>
      <c r="J31" s="21"/>
      <c r="K31" s="24"/>
      <c r="L31" s="24"/>
      <c r="M31" s="24"/>
      <c r="N31" s="23">
        <v>18.5</v>
      </c>
      <c r="O31" s="23">
        <v>22</v>
      </c>
      <c r="P31" s="23"/>
      <c r="Q31" s="25"/>
      <c r="R31" s="25"/>
      <c r="S31" s="25"/>
      <c r="T31" s="21"/>
      <c r="U31" s="21"/>
      <c r="V31" s="21"/>
      <c r="W31" s="23"/>
      <c r="X31" s="23"/>
      <c r="Y31" s="24"/>
      <c r="Z31" s="24"/>
      <c r="AA31" s="24"/>
      <c r="AB31" s="22"/>
      <c r="AC31" s="22"/>
      <c r="AD31" s="22"/>
      <c r="AE31" s="21">
        <v>17.260000000000002</v>
      </c>
      <c r="AF31" s="21" t="s">
        <v>361</v>
      </c>
      <c r="AG31" s="21"/>
      <c r="AH31" s="23"/>
      <c r="AI31" s="23"/>
      <c r="AJ31" s="23"/>
      <c r="AK31" s="23"/>
      <c r="AL31" s="23"/>
      <c r="AM31" s="7"/>
      <c r="AN31" s="16"/>
      <c r="AO31" s="16"/>
      <c r="AP31" s="16"/>
      <c r="AQ31" s="8"/>
      <c r="AR31" s="8"/>
      <c r="AS31" s="8"/>
    </row>
    <row r="32" spans="1:45" s="19" customFormat="1" ht="16" x14ac:dyDescent="0.2">
      <c r="A32" s="20" t="s">
        <v>642</v>
      </c>
      <c r="B32" s="20" t="s">
        <v>171</v>
      </c>
      <c r="C32" s="20">
        <v>8</v>
      </c>
      <c r="D32" s="20" t="s">
        <v>149</v>
      </c>
      <c r="E32" s="22"/>
      <c r="F32" s="22"/>
      <c r="G32" s="22"/>
      <c r="H32" s="21"/>
      <c r="I32" s="21"/>
      <c r="J32" s="21"/>
      <c r="K32" s="24"/>
      <c r="L32" s="24"/>
      <c r="M32" s="24"/>
      <c r="N32" s="23">
        <v>15.39</v>
      </c>
      <c r="O32" s="23">
        <v>26.91</v>
      </c>
      <c r="P32" s="23" t="s">
        <v>505</v>
      </c>
      <c r="Q32" s="25">
        <v>13.85</v>
      </c>
      <c r="R32" s="25">
        <v>20.58</v>
      </c>
      <c r="S32" s="25" t="s">
        <v>442</v>
      </c>
      <c r="T32" s="21"/>
      <c r="U32" s="21"/>
      <c r="V32" s="21"/>
      <c r="W32" s="23" t="s">
        <v>432</v>
      </c>
      <c r="X32" s="23" t="s">
        <v>432</v>
      </c>
      <c r="Y32" s="24"/>
      <c r="Z32" s="24"/>
      <c r="AA32" s="24"/>
      <c r="AB32" s="22"/>
      <c r="AC32" s="22"/>
      <c r="AD32" s="22"/>
      <c r="AE32" s="21"/>
      <c r="AF32" s="21"/>
      <c r="AG32" s="21"/>
      <c r="AH32" s="23"/>
      <c r="AI32" s="23"/>
      <c r="AJ32" s="23"/>
      <c r="AK32" s="23"/>
      <c r="AL32" s="23"/>
      <c r="AM32" s="23"/>
      <c r="AN32" s="22"/>
      <c r="AO32" s="22"/>
      <c r="AP32" s="22"/>
      <c r="AQ32" s="24"/>
      <c r="AR32" s="24"/>
      <c r="AS32" s="24"/>
    </row>
    <row r="33" spans="1:45" s="19" customFormat="1" ht="16" x14ac:dyDescent="0.2">
      <c r="A33" s="20" t="s">
        <v>639</v>
      </c>
      <c r="B33" s="20" t="s">
        <v>171</v>
      </c>
      <c r="C33" s="20">
        <v>18</v>
      </c>
      <c r="D33" s="20" t="s">
        <v>145</v>
      </c>
      <c r="E33" s="22">
        <v>25.31</v>
      </c>
      <c r="F33" s="22">
        <v>48.13</v>
      </c>
      <c r="G33" s="22" t="s">
        <v>498</v>
      </c>
      <c r="H33" s="21"/>
      <c r="I33" s="21"/>
      <c r="J33" s="21"/>
      <c r="K33" s="24"/>
      <c r="L33" s="24"/>
      <c r="M33" s="24"/>
      <c r="N33" s="23"/>
      <c r="O33" s="23"/>
      <c r="P33" s="23"/>
      <c r="Q33" s="25">
        <v>20.47</v>
      </c>
      <c r="R33" s="25">
        <v>29.61</v>
      </c>
      <c r="S33" s="25" t="s">
        <v>499</v>
      </c>
      <c r="T33" s="21"/>
      <c r="U33" s="21"/>
      <c r="V33" s="21"/>
      <c r="W33" s="23"/>
      <c r="X33" s="23"/>
      <c r="Y33" s="24"/>
      <c r="Z33" s="24"/>
      <c r="AA33" s="24"/>
      <c r="AB33" s="22"/>
      <c r="AC33" s="22"/>
      <c r="AD33" s="22"/>
      <c r="AE33" s="21"/>
      <c r="AF33" s="21"/>
      <c r="AG33" s="21"/>
      <c r="AH33" s="23"/>
      <c r="AI33" s="23"/>
      <c r="AJ33" s="23"/>
      <c r="AK33" s="23">
        <v>14.24</v>
      </c>
      <c r="AL33" s="23">
        <v>21.48</v>
      </c>
      <c r="AM33" s="23" t="s">
        <v>500</v>
      </c>
      <c r="AN33" s="22"/>
      <c r="AO33" s="22"/>
      <c r="AP33" s="22"/>
      <c r="AQ33" s="24"/>
      <c r="AR33" s="24"/>
      <c r="AS33" s="24"/>
    </row>
    <row r="34" spans="1:45" s="19" customFormat="1" ht="109.5" customHeight="1" x14ac:dyDescent="0.2">
      <c r="A34" s="20" t="s">
        <v>615</v>
      </c>
      <c r="B34" s="20" t="s">
        <v>171</v>
      </c>
      <c r="C34" s="20">
        <v>10</v>
      </c>
      <c r="D34" s="20" t="s">
        <v>145</v>
      </c>
      <c r="E34" s="22"/>
      <c r="F34" s="22"/>
      <c r="G34" s="22"/>
      <c r="H34" s="21"/>
      <c r="I34" s="21"/>
      <c r="J34" s="21"/>
      <c r="K34" s="24"/>
      <c r="L34" s="24"/>
      <c r="M34" s="24"/>
      <c r="N34" s="23">
        <v>23.45</v>
      </c>
      <c r="O34" s="23">
        <v>31.07</v>
      </c>
      <c r="P34" s="7" t="s">
        <v>330</v>
      </c>
      <c r="Q34" s="25">
        <v>14.23</v>
      </c>
      <c r="R34" s="25">
        <v>25.67</v>
      </c>
      <c r="S34" s="25"/>
      <c r="T34" s="21">
        <v>25</v>
      </c>
      <c r="U34" s="21">
        <v>25</v>
      </c>
      <c r="V34" s="21"/>
      <c r="W34" s="23" t="s">
        <v>735</v>
      </c>
      <c r="X34" s="23" t="s">
        <v>735</v>
      </c>
      <c r="Y34" s="24"/>
      <c r="Z34" s="24"/>
      <c r="AA34" s="24"/>
      <c r="AB34" s="22"/>
      <c r="AC34" s="22"/>
      <c r="AD34" s="22"/>
      <c r="AE34" s="17"/>
      <c r="AF34" s="17"/>
      <c r="AG34" s="17"/>
      <c r="AH34" s="7"/>
      <c r="AI34" s="7"/>
      <c r="AJ34" s="7"/>
      <c r="AK34" s="7"/>
      <c r="AL34" s="7"/>
      <c r="AM34" s="7"/>
      <c r="AN34" s="16"/>
      <c r="AO34" s="16"/>
      <c r="AP34" s="16"/>
      <c r="AQ34" s="8"/>
      <c r="AR34" s="8"/>
      <c r="AS34" s="8"/>
    </row>
    <row r="35" spans="1:45" s="19" customFormat="1" ht="192" x14ac:dyDescent="0.2">
      <c r="A35" s="20" t="s">
        <v>634</v>
      </c>
      <c r="B35" s="20" t="s">
        <v>171</v>
      </c>
      <c r="C35" s="20">
        <v>6</v>
      </c>
      <c r="D35" s="20" t="s">
        <v>145</v>
      </c>
      <c r="E35" s="22"/>
      <c r="F35" s="22"/>
      <c r="G35" s="22"/>
      <c r="H35" s="21">
        <v>23.59</v>
      </c>
      <c r="I35" s="21">
        <v>23.59</v>
      </c>
      <c r="J35" s="21" t="s">
        <v>434</v>
      </c>
      <c r="K35" s="24">
        <v>23.83</v>
      </c>
      <c r="L35" s="24">
        <v>23.83</v>
      </c>
      <c r="M35" s="24" t="s">
        <v>435</v>
      </c>
      <c r="N35" s="23"/>
      <c r="O35" s="23"/>
      <c r="P35" s="23"/>
      <c r="Q35" s="25"/>
      <c r="R35" s="25"/>
      <c r="S35" s="25"/>
      <c r="T35" s="21" t="s">
        <v>436</v>
      </c>
      <c r="U35" s="21" t="s">
        <v>436</v>
      </c>
      <c r="V35" s="21" t="s">
        <v>437</v>
      </c>
      <c r="W35" s="23" t="s">
        <v>438</v>
      </c>
      <c r="X35" s="23" t="s">
        <v>438</v>
      </c>
      <c r="Y35" s="24" t="s">
        <v>439</v>
      </c>
      <c r="Z35" s="24"/>
      <c r="AA35" s="24"/>
      <c r="AB35" s="22" t="s">
        <v>438</v>
      </c>
      <c r="AC35" s="22" t="s">
        <v>438</v>
      </c>
      <c r="AD35" s="22" t="s">
        <v>438</v>
      </c>
      <c r="AE35" s="21">
        <v>15</v>
      </c>
      <c r="AF35" s="21">
        <v>16</v>
      </c>
      <c r="AG35" s="21" t="s">
        <v>440</v>
      </c>
      <c r="AH35" s="23">
        <v>9</v>
      </c>
      <c r="AI35" s="23">
        <v>9</v>
      </c>
      <c r="AJ35" s="23" t="s">
        <v>441</v>
      </c>
      <c r="AK35" s="23">
        <v>9</v>
      </c>
      <c r="AL35" s="23">
        <v>9</v>
      </c>
      <c r="AM35" s="23" t="s">
        <v>442</v>
      </c>
      <c r="AN35" s="22"/>
      <c r="AO35" s="22"/>
      <c r="AP35" s="22"/>
      <c r="AQ35" s="24"/>
      <c r="AR35" s="24"/>
      <c r="AS35" s="24"/>
    </row>
    <row r="36" spans="1:45" s="19" customFormat="1" ht="32" x14ac:dyDescent="0.2">
      <c r="A36" s="20" t="s">
        <v>640</v>
      </c>
      <c r="B36" s="20" t="s">
        <v>171</v>
      </c>
      <c r="C36" s="20">
        <v>6.5</v>
      </c>
      <c r="D36" s="20" t="s">
        <v>145</v>
      </c>
      <c r="E36" s="22"/>
      <c r="F36" s="22"/>
      <c r="G36" s="22"/>
      <c r="H36" s="21"/>
      <c r="I36" s="21"/>
      <c r="J36" s="21"/>
      <c r="K36" s="24"/>
      <c r="L36" s="24"/>
      <c r="M36" s="24"/>
      <c r="N36" s="23" t="s">
        <v>716</v>
      </c>
      <c r="O36" s="23"/>
      <c r="P36" s="23"/>
      <c r="Q36" s="25" t="s">
        <v>502</v>
      </c>
      <c r="R36" s="25"/>
      <c r="S36" s="25"/>
      <c r="T36" s="21" t="s">
        <v>741</v>
      </c>
      <c r="U36" s="21"/>
      <c r="V36" s="21"/>
      <c r="W36" s="23" t="s">
        <v>742</v>
      </c>
      <c r="X36" s="23"/>
      <c r="Y36" s="24"/>
      <c r="Z36" s="24"/>
      <c r="AA36" s="24"/>
      <c r="AB36" s="22"/>
      <c r="AC36" s="22"/>
      <c r="AD36" s="22"/>
      <c r="AE36" s="21"/>
      <c r="AF36" s="21"/>
      <c r="AG36" s="21"/>
      <c r="AH36" s="23"/>
      <c r="AI36" s="23"/>
      <c r="AJ36" s="23"/>
      <c r="AK36" s="23">
        <v>10.199999999999999</v>
      </c>
      <c r="AL36" s="23"/>
      <c r="AM36" s="23"/>
      <c r="AN36" s="22"/>
      <c r="AO36" s="22"/>
      <c r="AP36" s="22"/>
      <c r="AQ36" s="24"/>
      <c r="AR36" s="24"/>
      <c r="AS36" s="24"/>
    </row>
    <row r="37" spans="1:45" s="19" customFormat="1" ht="16" x14ac:dyDescent="0.2">
      <c r="A37" s="20" t="s">
        <v>647</v>
      </c>
      <c r="B37" s="20" t="s">
        <v>171</v>
      </c>
      <c r="C37" s="20">
        <v>11</v>
      </c>
      <c r="D37" s="20" t="s">
        <v>542</v>
      </c>
      <c r="E37" s="22"/>
      <c r="F37" s="22"/>
      <c r="G37" s="22"/>
      <c r="H37" s="21"/>
      <c r="I37" s="21"/>
      <c r="J37" s="21"/>
      <c r="K37" s="24"/>
      <c r="L37" s="24"/>
      <c r="M37" s="24"/>
      <c r="N37" s="23">
        <v>19.36</v>
      </c>
      <c r="O37" s="23"/>
      <c r="P37" s="23"/>
      <c r="Q37" s="25">
        <v>12.5</v>
      </c>
      <c r="R37" s="25">
        <v>15.77</v>
      </c>
      <c r="S37" s="25"/>
      <c r="T37" s="21">
        <v>15</v>
      </c>
      <c r="U37" s="21"/>
      <c r="V37" s="21"/>
      <c r="W37" s="23"/>
      <c r="X37" s="23"/>
      <c r="Y37" s="24"/>
      <c r="Z37" s="24"/>
      <c r="AA37" s="24"/>
      <c r="AB37" s="22"/>
      <c r="AC37" s="22"/>
      <c r="AD37" s="22"/>
      <c r="AE37" s="21"/>
      <c r="AF37" s="21"/>
      <c r="AG37" s="21"/>
      <c r="AH37" s="23"/>
      <c r="AI37" s="23"/>
      <c r="AJ37" s="23"/>
      <c r="AK37" s="23"/>
      <c r="AL37" s="23"/>
      <c r="AM37" s="23"/>
      <c r="AN37" s="22"/>
      <c r="AO37" s="22"/>
      <c r="AP37" s="22"/>
      <c r="AQ37" s="24"/>
      <c r="AR37" s="24"/>
      <c r="AS37" s="24"/>
    </row>
    <row r="38" spans="1:45" s="19" customFormat="1" ht="48" x14ac:dyDescent="0.2">
      <c r="A38" s="20" t="s">
        <v>153</v>
      </c>
      <c r="B38" s="20" t="s">
        <v>171</v>
      </c>
      <c r="C38" s="20">
        <v>5</v>
      </c>
      <c r="D38" s="20" t="s">
        <v>149</v>
      </c>
      <c r="E38" s="22"/>
      <c r="F38" s="22"/>
      <c r="G38" s="22"/>
      <c r="H38" s="21"/>
      <c r="I38" s="21"/>
      <c r="J38" s="21"/>
      <c r="K38" s="24"/>
      <c r="L38" s="24"/>
      <c r="M38" s="24"/>
      <c r="N38" s="23">
        <v>19</v>
      </c>
      <c r="O38" s="23"/>
      <c r="P38" s="23"/>
      <c r="Q38" s="25">
        <v>14.5</v>
      </c>
      <c r="R38" s="25"/>
      <c r="S38" s="25"/>
      <c r="T38" s="21" t="s">
        <v>720</v>
      </c>
      <c r="U38" s="21"/>
      <c r="V38" s="21"/>
      <c r="W38" s="23" t="s">
        <v>724</v>
      </c>
      <c r="X38" s="23"/>
      <c r="Y38" s="24"/>
      <c r="Z38" s="24"/>
      <c r="AA38" s="24"/>
      <c r="AB38" s="22" t="s">
        <v>750</v>
      </c>
      <c r="AC38" s="22"/>
      <c r="AD38" s="22"/>
      <c r="AE38" s="21"/>
      <c r="AF38" s="21"/>
      <c r="AG38" s="21"/>
      <c r="AH38" s="23"/>
      <c r="AI38" s="23"/>
      <c r="AJ38" s="23"/>
      <c r="AK38" s="23"/>
      <c r="AL38" s="23"/>
      <c r="AM38" s="23"/>
      <c r="AN38" s="22"/>
      <c r="AO38" s="22"/>
      <c r="AP38" s="22"/>
      <c r="AQ38" s="24"/>
      <c r="AR38" s="24"/>
      <c r="AS38" s="24"/>
    </row>
    <row r="39" spans="1:45" s="19" customFormat="1" ht="176" x14ac:dyDescent="0.2">
      <c r="A39" s="20" t="s">
        <v>635</v>
      </c>
      <c r="B39" s="20" t="s">
        <v>171</v>
      </c>
      <c r="C39" s="20">
        <v>28.5</v>
      </c>
      <c r="D39" s="20" t="s">
        <v>145</v>
      </c>
      <c r="E39" s="22"/>
      <c r="F39" s="22"/>
      <c r="G39" s="22"/>
      <c r="H39" s="21"/>
      <c r="I39" s="21"/>
      <c r="J39" s="21"/>
      <c r="K39" s="24"/>
      <c r="L39" s="24"/>
      <c r="M39" s="24"/>
      <c r="N39" s="23">
        <v>19.149999999999999</v>
      </c>
      <c r="O39" s="23">
        <v>27.55</v>
      </c>
      <c r="P39" s="23" t="s">
        <v>447</v>
      </c>
      <c r="Q39" s="25">
        <v>13.65</v>
      </c>
      <c r="R39" s="25">
        <v>22.05</v>
      </c>
      <c r="S39" s="25" t="s">
        <v>448</v>
      </c>
      <c r="T39" s="21">
        <v>16.95</v>
      </c>
      <c r="U39" s="21">
        <v>25.35</v>
      </c>
      <c r="V39" s="21" t="s">
        <v>449</v>
      </c>
      <c r="W39" s="23"/>
      <c r="X39" s="23"/>
      <c r="Y39" s="24"/>
      <c r="Z39" s="24"/>
      <c r="AA39" s="24"/>
      <c r="AB39" s="22"/>
      <c r="AC39" s="22"/>
      <c r="AD39" s="22"/>
      <c r="AE39" s="17"/>
      <c r="AF39" s="17"/>
      <c r="AG39" s="17"/>
      <c r="AH39" s="7"/>
      <c r="AI39" s="7"/>
      <c r="AJ39" s="7"/>
      <c r="AK39" s="23">
        <v>12.55</v>
      </c>
      <c r="AL39" s="23">
        <v>20.95</v>
      </c>
      <c r="AM39" s="23" t="s">
        <v>445</v>
      </c>
      <c r="AN39" s="16"/>
      <c r="AO39" s="16"/>
      <c r="AP39" s="16"/>
      <c r="AQ39" s="8"/>
      <c r="AR39" s="8"/>
      <c r="AS39" s="8"/>
    </row>
    <row r="40" spans="1:45" s="19" customFormat="1" x14ac:dyDescent="0.2">
      <c r="A40" s="39" t="s">
        <v>832</v>
      </c>
      <c r="B40" s="39" t="s">
        <v>148</v>
      </c>
      <c r="C40" s="39"/>
      <c r="D40" s="39" t="s">
        <v>149</v>
      </c>
      <c r="E40" s="56"/>
      <c r="F40" s="56"/>
      <c r="G40" s="56"/>
      <c r="H40" s="58"/>
      <c r="I40" s="58"/>
      <c r="J40" s="58"/>
      <c r="K40" s="54"/>
      <c r="L40" s="54"/>
      <c r="M40" s="54"/>
      <c r="N40" s="57" t="s">
        <v>836</v>
      </c>
      <c r="O40" s="57"/>
      <c r="P40" s="57"/>
      <c r="Q40" s="59"/>
      <c r="R40" s="59"/>
      <c r="S40" s="59"/>
      <c r="T40" s="58"/>
      <c r="U40" s="58"/>
      <c r="V40" s="58"/>
      <c r="W40" s="57"/>
      <c r="X40" s="57"/>
      <c r="Y40" s="54"/>
      <c r="Z40" s="54"/>
      <c r="AA40" s="54"/>
      <c r="AB40" s="56"/>
      <c r="AC40" s="56"/>
      <c r="AD40" s="56"/>
      <c r="AE40" s="55"/>
      <c r="AF40" s="55"/>
      <c r="AG40" s="55"/>
      <c r="AH40" s="57"/>
      <c r="AI40" s="57"/>
      <c r="AJ40" s="57"/>
      <c r="AK40" s="57"/>
      <c r="AL40" s="57"/>
      <c r="AM40" s="57"/>
      <c r="AN40" s="56"/>
      <c r="AO40" s="56"/>
      <c r="AP40" s="56"/>
      <c r="AQ40" s="54"/>
      <c r="AR40" s="54"/>
      <c r="AS40" s="54"/>
    </row>
    <row r="41" spans="1:45" s="19" customFormat="1" ht="48" x14ac:dyDescent="0.2">
      <c r="A41" s="20" t="s">
        <v>618</v>
      </c>
      <c r="B41" s="20" t="s">
        <v>148</v>
      </c>
      <c r="C41" s="20">
        <v>2.5</v>
      </c>
      <c r="D41" s="20" t="s">
        <v>145</v>
      </c>
      <c r="E41" s="22"/>
      <c r="F41" s="22"/>
      <c r="G41" s="22"/>
      <c r="H41" s="21"/>
      <c r="I41" s="21"/>
      <c r="J41" s="21"/>
      <c r="K41" s="24"/>
      <c r="L41" s="24"/>
      <c r="M41" s="24"/>
      <c r="N41" s="23">
        <v>18</v>
      </c>
      <c r="O41" s="23"/>
      <c r="P41" s="23" t="s">
        <v>358</v>
      </c>
      <c r="Q41" s="25"/>
      <c r="R41" s="25"/>
      <c r="S41" s="25"/>
      <c r="T41" s="21" t="s">
        <v>359</v>
      </c>
      <c r="U41" s="21"/>
      <c r="V41" s="21"/>
      <c r="W41" s="23" t="s">
        <v>205</v>
      </c>
      <c r="X41" s="23"/>
      <c r="Y41" s="24"/>
      <c r="Z41" s="24"/>
      <c r="AA41" s="24"/>
      <c r="AB41" s="22"/>
      <c r="AC41" s="22"/>
      <c r="AD41" s="22"/>
      <c r="AE41" s="21"/>
      <c r="AF41" s="21"/>
      <c r="AG41" s="21"/>
      <c r="AH41" s="23"/>
      <c r="AI41" s="23"/>
      <c r="AJ41" s="23"/>
      <c r="AK41" s="23">
        <v>15</v>
      </c>
      <c r="AL41" s="23"/>
      <c r="AM41" s="7" t="s">
        <v>360</v>
      </c>
      <c r="AN41" s="22"/>
      <c r="AO41" s="22"/>
      <c r="AP41" s="22"/>
      <c r="AQ41" s="24"/>
      <c r="AR41" s="24"/>
      <c r="AS41" s="24"/>
    </row>
    <row r="42" spans="1:45" s="19" customFormat="1" ht="16" x14ac:dyDescent="0.2">
      <c r="A42" s="20" t="s">
        <v>627</v>
      </c>
      <c r="B42" s="20" t="s">
        <v>148</v>
      </c>
      <c r="C42" s="20">
        <v>0</v>
      </c>
      <c r="D42" s="20" t="s">
        <v>145</v>
      </c>
      <c r="E42" s="22"/>
      <c r="F42" s="22"/>
      <c r="G42" s="22"/>
      <c r="H42" s="21"/>
      <c r="I42" s="21"/>
      <c r="J42" s="21"/>
      <c r="K42" s="24"/>
      <c r="L42" s="24"/>
      <c r="M42" s="24"/>
      <c r="N42" s="23" t="s">
        <v>151</v>
      </c>
      <c r="O42" s="23" t="s">
        <v>404</v>
      </c>
      <c r="P42" s="23" t="s">
        <v>292</v>
      </c>
      <c r="Q42" s="25"/>
      <c r="R42" s="25"/>
      <c r="S42" s="25"/>
      <c r="T42" s="21" t="s">
        <v>405</v>
      </c>
      <c r="U42" s="21"/>
      <c r="V42" s="21"/>
      <c r="W42" s="23"/>
      <c r="X42" s="23"/>
      <c r="Y42" s="24"/>
      <c r="Z42" s="24"/>
      <c r="AA42" s="24"/>
      <c r="AB42" s="22"/>
      <c r="AC42" s="22"/>
      <c r="AD42" s="22"/>
      <c r="AE42" s="21"/>
      <c r="AF42" s="21"/>
      <c r="AG42" s="21"/>
      <c r="AH42" s="23"/>
      <c r="AI42" s="23"/>
      <c r="AJ42" s="23"/>
      <c r="AK42" s="23"/>
      <c r="AL42" s="23"/>
      <c r="AM42" s="23"/>
      <c r="AN42" s="22"/>
      <c r="AO42" s="22"/>
      <c r="AP42" s="22"/>
      <c r="AQ42" s="24"/>
      <c r="AR42" s="24"/>
      <c r="AS42" s="24"/>
    </row>
    <row r="43" spans="1:45" s="19" customFormat="1" ht="16" x14ac:dyDescent="0.2">
      <c r="A43" s="20" t="s">
        <v>651</v>
      </c>
      <c r="B43" s="20" t="s">
        <v>148</v>
      </c>
      <c r="C43" s="20"/>
      <c r="D43" s="20" t="s">
        <v>145</v>
      </c>
      <c r="E43" s="22"/>
      <c r="F43" s="22"/>
      <c r="G43" s="22"/>
      <c r="H43" s="21"/>
      <c r="I43" s="21"/>
      <c r="J43" s="21"/>
      <c r="K43" s="24"/>
      <c r="L43" s="24"/>
      <c r="M43" s="24"/>
      <c r="N43" s="23">
        <v>12</v>
      </c>
      <c r="O43" s="23"/>
      <c r="P43" s="23" t="s">
        <v>547</v>
      </c>
      <c r="Q43" s="25"/>
      <c r="R43" s="25"/>
      <c r="S43" s="25"/>
      <c r="T43" s="21" t="s">
        <v>172</v>
      </c>
      <c r="U43" s="21" t="s">
        <v>172</v>
      </c>
      <c r="V43" s="21" t="s">
        <v>548</v>
      </c>
      <c r="W43" s="23"/>
      <c r="X43" s="23"/>
      <c r="Y43" s="24"/>
      <c r="Z43" s="24"/>
      <c r="AA43" s="24"/>
      <c r="AB43" s="22"/>
      <c r="AC43" s="22"/>
      <c r="AD43" s="22"/>
      <c r="AE43" s="21"/>
      <c r="AF43" s="21"/>
      <c r="AG43" s="21"/>
      <c r="AH43" s="23"/>
      <c r="AI43" s="23"/>
      <c r="AJ43" s="23"/>
      <c r="AK43" s="23"/>
      <c r="AL43" s="23"/>
      <c r="AM43" s="23"/>
      <c r="AN43" s="22"/>
      <c r="AO43" s="22"/>
      <c r="AP43" s="22"/>
      <c r="AQ43" s="24"/>
      <c r="AR43" s="24"/>
      <c r="AS43" s="24"/>
    </row>
    <row r="44" spans="1:45" s="19" customFormat="1" ht="16" x14ac:dyDescent="0.2">
      <c r="A44" s="20" t="s">
        <v>654</v>
      </c>
      <c r="B44" s="20" t="s">
        <v>148</v>
      </c>
      <c r="C44" s="20">
        <v>2</v>
      </c>
      <c r="D44" s="20" t="s">
        <v>145</v>
      </c>
      <c r="E44" s="22"/>
      <c r="F44" s="22"/>
      <c r="G44" s="22"/>
      <c r="H44" s="21"/>
      <c r="I44" s="21"/>
      <c r="J44" s="21"/>
      <c r="K44" s="24"/>
      <c r="L44" s="24"/>
      <c r="M44" s="24"/>
      <c r="N44" s="23">
        <v>13</v>
      </c>
      <c r="O44" s="23">
        <v>13</v>
      </c>
      <c r="P44" s="23" t="s">
        <v>575</v>
      </c>
      <c r="Q44" s="25"/>
      <c r="R44" s="25"/>
      <c r="S44" s="25"/>
      <c r="T44" s="21"/>
      <c r="U44" s="21"/>
      <c r="V44" s="21"/>
      <c r="W44" s="23"/>
      <c r="X44" s="23"/>
      <c r="Y44" s="24"/>
      <c r="Z44" s="24"/>
      <c r="AA44" s="24"/>
      <c r="AB44" s="22"/>
      <c r="AC44" s="22"/>
      <c r="AD44" s="22"/>
      <c r="AE44" s="21"/>
      <c r="AF44" s="21"/>
      <c r="AG44" s="21"/>
      <c r="AH44" s="23"/>
      <c r="AI44" s="23"/>
      <c r="AJ44" s="23"/>
      <c r="AK44" s="23"/>
      <c r="AL44" s="23"/>
      <c r="AM44" s="23"/>
      <c r="AN44" s="22"/>
      <c r="AO44" s="22"/>
      <c r="AP44" s="22"/>
      <c r="AQ44" s="24"/>
      <c r="AR44" s="24"/>
      <c r="AS44" s="24"/>
    </row>
    <row r="45" spans="1:45" s="19" customFormat="1" x14ac:dyDescent="0.2">
      <c r="A45" s="39" t="s">
        <v>839</v>
      </c>
      <c r="B45" s="39" t="s">
        <v>148</v>
      </c>
      <c r="C45" s="39"/>
      <c r="D45" s="39"/>
      <c r="E45" s="56"/>
      <c r="F45" s="56"/>
      <c r="G45" s="56"/>
      <c r="H45" s="58"/>
      <c r="I45" s="58"/>
      <c r="J45" s="58"/>
      <c r="K45" s="54" t="s">
        <v>840</v>
      </c>
      <c r="L45" s="54"/>
      <c r="M45" s="54" t="s">
        <v>841</v>
      </c>
      <c r="N45" s="57"/>
      <c r="O45" s="57"/>
      <c r="P45" s="57"/>
      <c r="Q45" s="59"/>
      <c r="R45" s="59"/>
      <c r="S45" s="59"/>
      <c r="T45" s="58" t="s">
        <v>842</v>
      </c>
      <c r="U45" s="58"/>
      <c r="V45" s="58"/>
      <c r="W45" s="57"/>
      <c r="X45" s="57"/>
      <c r="Y45" s="54"/>
      <c r="Z45" s="54"/>
      <c r="AA45" s="54"/>
      <c r="AB45" s="56"/>
      <c r="AC45" s="56"/>
      <c r="AD45" s="56"/>
      <c r="AE45" s="55"/>
      <c r="AF45" s="55"/>
      <c r="AG45" s="55"/>
      <c r="AH45" s="57"/>
      <c r="AI45" s="57"/>
      <c r="AJ45" s="57"/>
      <c r="AK45" s="57"/>
      <c r="AL45" s="57"/>
      <c r="AM45" s="57"/>
      <c r="AN45" s="56"/>
      <c r="AO45" s="56"/>
      <c r="AP45" s="56"/>
      <c r="AQ45" s="54"/>
      <c r="AR45" s="54"/>
      <c r="AS45" s="54"/>
    </row>
    <row r="46" spans="1:45" s="19" customFormat="1" ht="16" x14ac:dyDescent="0.2">
      <c r="A46" s="20" t="s">
        <v>613</v>
      </c>
      <c r="B46" s="20" t="s">
        <v>148</v>
      </c>
      <c r="C46" s="20">
        <v>10.5</v>
      </c>
      <c r="D46" s="20" t="s">
        <v>145</v>
      </c>
      <c r="E46" s="22"/>
      <c r="F46" s="22"/>
      <c r="G46" s="22"/>
      <c r="H46" s="21"/>
      <c r="I46" s="21"/>
      <c r="J46" s="21"/>
      <c r="K46" s="24"/>
      <c r="L46" s="24"/>
      <c r="M46" s="24"/>
      <c r="N46" s="23">
        <v>17.04</v>
      </c>
      <c r="O46" s="23"/>
      <c r="P46" s="23"/>
      <c r="Q46" s="25">
        <v>10.29</v>
      </c>
      <c r="R46" s="25"/>
      <c r="S46" s="25"/>
      <c r="T46" s="21" t="s">
        <v>309</v>
      </c>
      <c r="U46" s="21"/>
      <c r="V46" s="21"/>
      <c r="W46" s="23" t="s">
        <v>310</v>
      </c>
      <c r="X46" s="23"/>
      <c r="Y46" s="24"/>
      <c r="Z46" s="24"/>
      <c r="AA46" s="24"/>
      <c r="AB46" s="22"/>
      <c r="AC46" s="22"/>
      <c r="AD46" s="22"/>
      <c r="AE46" s="21">
        <v>17.04</v>
      </c>
      <c r="AF46" s="21"/>
      <c r="AG46" s="21"/>
      <c r="AH46" s="23">
        <v>10.29</v>
      </c>
      <c r="AI46" s="23"/>
      <c r="AJ46" s="23"/>
      <c r="AK46" s="23"/>
      <c r="AL46" s="23"/>
      <c r="AM46" s="23"/>
      <c r="AN46" s="22"/>
      <c r="AO46" s="22"/>
      <c r="AP46" s="22"/>
      <c r="AQ46" s="24"/>
      <c r="AR46" s="24"/>
      <c r="AS46" s="24"/>
    </row>
    <row r="47" spans="1:45" s="19" customFormat="1" ht="16" x14ac:dyDescent="0.2">
      <c r="A47" s="20" t="s">
        <v>588</v>
      </c>
      <c r="B47" s="20" t="s">
        <v>148</v>
      </c>
      <c r="C47" s="20">
        <v>3.5</v>
      </c>
      <c r="D47" s="20" t="s">
        <v>145</v>
      </c>
      <c r="E47" s="16"/>
      <c r="F47" s="16"/>
      <c r="G47" s="16"/>
      <c r="H47" s="17"/>
      <c r="I47" s="17"/>
      <c r="J47" s="17"/>
      <c r="K47" s="8"/>
      <c r="L47" s="8"/>
      <c r="M47" s="8"/>
      <c r="N47" s="7"/>
      <c r="O47" s="7" t="s">
        <v>589</v>
      </c>
      <c r="P47" s="7"/>
      <c r="Q47" s="18"/>
      <c r="R47" s="18">
        <v>12</v>
      </c>
      <c r="S47" s="18"/>
      <c r="T47" s="17"/>
      <c r="U47" s="17"/>
      <c r="V47" s="17"/>
      <c r="W47" s="7"/>
      <c r="X47" s="7"/>
      <c r="Y47" s="8"/>
      <c r="Z47" s="8"/>
      <c r="AA47" s="8"/>
      <c r="AB47" s="16"/>
      <c r="AC47" s="16"/>
      <c r="AD47" s="16"/>
      <c r="AE47" s="17"/>
      <c r="AF47" s="17"/>
      <c r="AG47" s="17"/>
      <c r="AH47" s="7"/>
      <c r="AI47" s="7"/>
      <c r="AJ47" s="7"/>
      <c r="AK47" s="7"/>
      <c r="AL47" s="7"/>
      <c r="AM47" s="7"/>
      <c r="AN47" s="16"/>
      <c r="AO47" s="16"/>
      <c r="AP47" s="16"/>
      <c r="AQ47" s="8"/>
      <c r="AR47" s="8"/>
      <c r="AS47" s="8"/>
    </row>
    <row r="48" spans="1:45" s="19" customFormat="1" ht="16" x14ac:dyDescent="0.2">
      <c r="A48" s="20" t="s">
        <v>649</v>
      </c>
      <c r="B48" s="20" t="s">
        <v>148</v>
      </c>
      <c r="C48" s="20">
        <v>2.5</v>
      </c>
      <c r="D48" s="20" t="s">
        <v>145</v>
      </c>
      <c r="E48" s="22"/>
      <c r="F48" s="22"/>
      <c r="G48" s="22"/>
      <c r="H48" s="21"/>
      <c r="I48" s="21"/>
      <c r="J48" s="21"/>
      <c r="K48" s="24"/>
      <c r="L48" s="24"/>
      <c r="M48" s="24"/>
      <c r="N48" s="23"/>
      <c r="O48" s="23"/>
      <c r="P48" s="23"/>
      <c r="Q48" s="25"/>
      <c r="R48" s="25"/>
      <c r="S48" s="25"/>
      <c r="T48" s="21"/>
      <c r="U48" s="21"/>
      <c r="V48" s="21"/>
      <c r="W48" s="23"/>
      <c r="X48" s="23"/>
      <c r="Y48" s="24"/>
      <c r="Z48" s="24"/>
      <c r="AA48" s="24"/>
      <c r="AB48" s="22"/>
      <c r="AC48" s="22"/>
      <c r="AD48" s="22"/>
      <c r="AE48" s="21"/>
      <c r="AF48" s="21"/>
      <c r="AG48" s="21"/>
      <c r="AH48" s="23"/>
      <c r="AI48" s="23"/>
      <c r="AJ48" s="23"/>
      <c r="AK48" s="23">
        <v>15</v>
      </c>
      <c r="AL48" s="23" t="s">
        <v>544</v>
      </c>
      <c r="AM48" s="23" t="s">
        <v>457</v>
      </c>
      <c r="AN48" s="22"/>
      <c r="AO48" s="22"/>
      <c r="AP48" s="22"/>
      <c r="AQ48" s="24"/>
      <c r="AR48" s="24"/>
      <c r="AS48" s="24"/>
    </row>
    <row r="49" spans="1:45" s="19" customFormat="1" ht="16" x14ac:dyDescent="0.2">
      <c r="A49" s="20" t="s">
        <v>608</v>
      </c>
      <c r="B49" s="20" t="s">
        <v>148</v>
      </c>
      <c r="C49" s="20"/>
      <c r="D49" s="20" t="s">
        <v>145</v>
      </c>
      <c r="E49" s="22"/>
      <c r="F49" s="22"/>
      <c r="G49" s="22"/>
      <c r="H49" s="21"/>
      <c r="I49" s="21"/>
      <c r="J49" s="21"/>
      <c r="K49" s="24"/>
      <c r="L49" s="24"/>
      <c r="M49" s="24"/>
      <c r="N49" s="23">
        <v>13.1</v>
      </c>
      <c r="O49" s="23">
        <v>21.55</v>
      </c>
      <c r="P49" s="23"/>
      <c r="Q49" s="25"/>
      <c r="R49" s="25"/>
      <c r="S49" s="25"/>
      <c r="T49" s="21"/>
      <c r="U49" s="21"/>
      <c r="V49" s="21"/>
      <c r="W49" s="23"/>
      <c r="X49" s="23"/>
      <c r="Y49" s="24"/>
      <c r="Z49" s="24"/>
      <c r="AA49" s="24"/>
      <c r="AB49" s="22"/>
      <c r="AC49" s="22"/>
      <c r="AD49" s="22"/>
      <c r="AE49" s="21"/>
      <c r="AF49" s="21"/>
      <c r="AG49" s="21"/>
      <c r="AH49" s="23"/>
      <c r="AI49" s="23"/>
      <c r="AJ49" s="23"/>
      <c r="AK49" s="23"/>
      <c r="AL49" s="23"/>
      <c r="AM49" s="23"/>
      <c r="AN49" s="22"/>
      <c r="AO49" s="22"/>
      <c r="AP49" s="22"/>
      <c r="AQ49" s="24"/>
      <c r="AR49" s="24"/>
      <c r="AS49" s="24"/>
    </row>
    <row r="50" spans="1:45" s="19" customFormat="1" ht="32" x14ac:dyDescent="0.2">
      <c r="A50" s="20" t="s">
        <v>637</v>
      </c>
      <c r="B50" s="20" t="s">
        <v>148</v>
      </c>
      <c r="C50" s="20">
        <v>4</v>
      </c>
      <c r="D50" s="20" t="s">
        <v>458</v>
      </c>
      <c r="E50" s="22"/>
      <c r="F50" s="22"/>
      <c r="G50" s="22"/>
      <c r="H50" s="21"/>
      <c r="I50" s="21"/>
      <c r="J50" s="21"/>
      <c r="K50" s="24"/>
      <c r="L50" s="24"/>
      <c r="M50" s="24"/>
      <c r="N50" s="23">
        <v>15</v>
      </c>
      <c r="O50" s="23">
        <v>20.6</v>
      </c>
      <c r="P50" s="23" t="s">
        <v>461</v>
      </c>
      <c r="Q50" s="25"/>
      <c r="R50" s="25"/>
      <c r="S50" s="25"/>
      <c r="T50" s="21"/>
      <c r="U50" s="21" t="s">
        <v>462</v>
      </c>
      <c r="V50" s="21"/>
      <c r="W50" s="23"/>
      <c r="X50" s="23"/>
      <c r="Y50" s="24"/>
      <c r="Z50" s="24"/>
      <c r="AA50" s="24"/>
      <c r="AB50" s="22"/>
      <c r="AC50" s="22"/>
      <c r="AD50" s="22"/>
      <c r="AE50" s="21"/>
      <c r="AF50" s="21">
        <v>9.65</v>
      </c>
      <c r="AG50" s="21"/>
      <c r="AH50" s="23"/>
      <c r="AI50" s="23"/>
      <c r="AJ50" s="23"/>
      <c r="AK50" s="23"/>
      <c r="AL50" s="23"/>
      <c r="AM50" s="23"/>
      <c r="AN50" s="22"/>
      <c r="AO50" s="22"/>
      <c r="AP50" s="22"/>
      <c r="AQ50" s="24"/>
      <c r="AR50" s="24"/>
      <c r="AS50" s="24"/>
    </row>
    <row r="51" spans="1:45" s="28" customFormat="1" ht="16" x14ac:dyDescent="0.2">
      <c r="A51" s="20" t="s">
        <v>598</v>
      </c>
      <c r="B51" s="20" t="s">
        <v>148</v>
      </c>
      <c r="C51" s="20">
        <v>8</v>
      </c>
      <c r="D51" s="20" t="s">
        <v>145</v>
      </c>
      <c r="E51" s="22"/>
      <c r="F51" s="22"/>
      <c r="G51" s="22"/>
      <c r="H51" s="21"/>
      <c r="I51" s="21"/>
      <c r="J51" s="21"/>
      <c r="K51" s="24"/>
      <c r="L51" s="24"/>
      <c r="M51" s="24"/>
      <c r="N51" s="23"/>
      <c r="O51" s="23">
        <v>24.66</v>
      </c>
      <c r="P51" s="23"/>
      <c r="Q51" s="25"/>
      <c r="R51" s="25">
        <v>20.309999999999999</v>
      </c>
      <c r="S51" s="25"/>
      <c r="T51" s="21"/>
      <c r="U51" s="21">
        <v>28.38</v>
      </c>
      <c r="V51" s="21"/>
      <c r="W51" s="23"/>
      <c r="X51" s="23"/>
      <c r="Y51" s="24"/>
      <c r="Z51" s="24"/>
      <c r="AA51" s="24"/>
      <c r="AB51" s="22"/>
      <c r="AC51" s="22">
        <v>31.74</v>
      </c>
      <c r="AD51" s="22"/>
      <c r="AE51" s="21"/>
      <c r="AF51" s="21">
        <v>18</v>
      </c>
      <c r="AG51" s="21"/>
      <c r="AH51" s="23"/>
      <c r="AI51" s="23">
        <v>11</v>
      </c>
      <c r="AJ51" s="23"/>
      <c r="AK51" s="23"/>
      <c r="AL51" s="23"/>
      <c r="AM51" s="23"/>
      <c r="AN51" s="22"/>
      <c r="AO51" s="22"/>
      <c r="AP51" s="22"/>
      <c r="AQ51" s="24"/>
      <c r="AR51" s="24"/>
      <c r="AS51" s="24"/>
    </row>
    <row r="52" spans="1:45" s="19" customFormat="1" ht="80" x14ac:dyDescent="0.2">
      <c r="A52" s="18" t="s">
        <v>602</v>
      </c>
      <c r="B52" s="20" t="s">
        <v>148</v>
      </c>
      <c r="C52" s="18"/>
      <c r="D52" s="18" t="s">
        <v>176</v>
      </c>
      <c r="E52" s="16"/>
      <c r="F52" s="16"/>
      <c r="G52" s="16"/>
      <c r="H52" s="17"/>
      <c r="I52" s="17"/>
      <c r="J52" s="17"/>
      <c r="K52" s="8"/>
      <c r="L52" s="8"/>
      <c r="M52" s="8"/>
      <c r="N52" s="26">
        <v>17.29</v>
      </c>
      <c r="O52" s="26">
        <v>22.37</v>
      </c>
      <c r="P52" s="7" t="s">
        <v>236</v>
      </c>
      <c r="Q52" s="88">
        <v>11.98</v>
      </c>
      <c r="R52" s="88">
        <v>15.5</v>
      </c>
      <c r="S52" s="18" t="s">
        <v>237</v>
      </c>
      <c r="T52" s="17" t="s">
        <v>238</v>
      </c>
      <c r="U52" s="17"/>
      <c r="V52" s="17"/>
      <c r="W52" s="7" t="s">
        <v>239</v>
      </c>
      <c r="X52" s="7"/>
      <c r="Y52" s="8" t="s">
        <v>240</v>
      </c>
      <c r="Z52" s="8"/>
      <c r="AA52" s="8"/>
      <c r="AB52" s="16" t="s">
        <v>241</v>
      </c>
      <c r="AC52" s="16"/>
      <c r="AD52" s="16"/>
      <c r="AE52" s="17"/>
      <c r="AF52" s="17"/>
      <c r="AG52" s="17"/>
      <c r="AH52" s="7"/>
      <c r="AI52" s="7"/>
      <c r="AJ52" s="7"/>
      <c r="AK52" s="7"/>
      <c r="AL52" s="7"/>
      <c r="AM52" s="7"/>
      <c r="AN52" s="16"/>
      <c r="AO52" s="16"/>
      <c r="AP52" s="16"/>
      <c r="AQ52" s="8"/>
      <c r="AR52" s="8"/>
      <c r="AS52" s="8"/>
    </row>
    <row r="53" spans="1:45" s="19" customFormat="1" ht="16" x14ac:dyDescent="0.2">
      <c r="A53" s="20" t="s">
        <v>624</v>
      </c>
      <c r="B53" s="20" t="s">
        <v>148</v>
      </c>
      <c r="C53" s="20">
        <v>8</v>
      </c>
      <c r="D53" s="20" t="s">
        <v>145</v>
      </c>
      <c r="E53" s="22"/>
      <c r="F53" s="22"/>
      <c r="G53" s="22"/>
      <c r="H53" s="21"/>
      <c r="I53" s="21"/>
      <c r="J53" s="21" t="s">
        <v>377</v>
      </c>
      <c r="K53" s="24"/>
      <c r="L53" s="24"/>
      <c r="M53" s="24"/>
      <c r="N53" s="23">
        <v>22</v>
      </c>
      <c r="O53" s="23"/>
      <c r="P53" s="23" t="s">
        <v>377</v>
      </c>
      <c r="Q53" s="25"/>
      <c r="R53" s="25"/>
      <c r="S53" s="25"/>
      <c r="T53" s="21" t="s">
        <v>738</v>
      </c>
      <c r="U53" s="21"/>
      <c r="V53" s="21" t="s">
        <v>179</v>
      </c>
      <c r="W53" s="23" t="s">
        <v>736</v>
      </c>
      <c r="X53" s="23"/>
      <c r="Y53" s="24"/>
      <c r="Z53" s="24"/>
      <c r="AA53" s="24"/>
      <c r="AB53" s="22"/>
      <c r="AC53" s="22"/>
      <c r="AD53" s="22"/>
      <c r="AE53" s="21"/>
      <c r="AF53" s="21"/>
      <c r="AG53" s="21"/>
      <c r="AH53" s="23"/>
      <c r="AI53" s="23"/>
      <c r="AJ53" s="23"/>
      <c r="AK53" s="23"/>
      <c r="AL53" s="23"/>
      <c r="AM53" s="23"/>
      <c r="AN53" s="22"/>
      <c r="AO53" s="22"/>
      <c r="AP53" s="22"/>
      <c r="AQ53" s="24">
        <v>18</v>
      </c>
      <c r="AR53" s="24"/>
      <c r="AS53" s="24" t="s">
        <v>378</v>
      </c>
    </row>
    <row r="54" spans="1:45" s="19" customFormat="1" ht="16" x14ac:dyDescent="0.2">
      <c r="A54" s="20" t="s">
        <v>620</v>
      </c>
      <c r="B54" s="20" t="s">
        <v>148</v>
      </c>
      <c r="C54" s="20">
        <v>0</v>
      </c>
      <c r="D54" s="20" t="s">
        <v>149</v>
      </c>
      <c r="E54" s="22"/>
      <c r="F54" s="22"/>
      <c r="G54" s="22"/>
      <c r="H54" s="21"/>
      <c r="I54" s="21"/>
      <c r="J54" s="21"/>
      <c r="K54" s="24"/>
      <c r="L54" s="24"/>
      <c r="M54" s="24"/>
      <c r="N54" s="23"/>
      <c r="O54" s="23"/>
      <c r="P54" s="23"/>
      <c r="Q54" s="25"/>
      <c r="R54" s="25"/>
      <c r="S54" s="25"/>
      <c r="T54" s="21"/>
      <c r="U54" s="21"/>
      <c r="V54" s="21"/>
      <c r="W54" s="23"/>
      <c r="X54" s="23"/>
      <c r="Y54" s="24"/>
      <c r="Z54" s="24"/>
      <c r="AA54" s="24"/>
      <c r="AB54" s="22"/>
      <c r="AC54" s="22"/>
      <c r="AD54" s="22"/>
      <c r="AE54" s="21"/>
      <c r="AF54" s="21"/>
      <c r="AG54" s="21"/>
      <c r="AH54" s="23"/>
      <c r="AI54" s="23"/>
      <c r="AJ54" s="23"/>
      <c r="AK54" s="23"/>
      <c r="AL54" s="23"/>
      <c r="AM54" s="23"/>
      <c r="AN54" s="22"/>
      <c r="AO54" s="22"/>
      <c r="AP54" s="22"/>
      <c r="AQ54" s="24"/>
      <c r="AR54" s="24"/>
      <c r="AS54" s="24"/>
    </row>
    <row r="55" spans="1:45" s="19" customFormat="1" ht="16" x14ac:dyDescent="0.2">
      <c r="A55" s="20" t="s">
        <v>616</v>
      </c>
      <c r="B55" s="20" t="s">
        <v>148</v>
      </c>
      <c r="C55" s="20">
        <v>3.25</v>
      </c>
      <c r="D55" s="20" t="s">
        <v>145</v>
      </c>
      <c r="E55" s="22"/>
      <c r="F55" s="22"/>
      <c r="G55" s="22"/>
      <c r="H55" s="21"/>
      <c r="I55" s="21"/>
      <c r="J55" s="21"/>
      <c r="K55" s="24"/>
      <c r="L55" s="24"/>
      <c r="M55" s="24"/>
      <c r="N55" s="23">
        <v>20.170000000000002</v>
      </c>
      <c r="O55" s="23"/>
      <c r="P55" s="23"/>
      <c r="Q55" s="25">
        <v>13.46</v>
      </c>
      <c r="R55" s="25"/>
      <c r="S55" s="25"/>
      <c r="T55" s="21" t="s">
        <v>690</v>
      </c>
      <c r="U55" s="21"/>
      <c r="V55" s="21"/>
      <c r="W55" s="23"/>
      <c r="X55" s="23"/>
      <c r="Y55" s="24"/>
      <c r="Z55" s="24"/>
      <c r="AA55" s="24"/>
      <c r="AB55" s="22"/>
      <c r="AC55" s="22"/>
      <c r="AD55" s="22"/>
      <c r="AE55" s="17"/>
      <c r="AF55" s="17"/>
      <c r="AG55" s="17"/>
      <c r="AH55" s="7"/>
      <c r="AI55" s="7"/>
      <c r="AJ55" s="7"/>
      <c r="AK55" s="7"/>
      <c r="AL55" s="7"/>
      <c r="AM55" s="7"/>
      <c r="AN55" s="16"/>
      <c r="AO55" s="16"/>
      <c r="AP55" s="16"/>
      <c r="AQ55" s="8"/>
      <c r="AR55" s="8"/>
      <c r="AS55" s="8"/>
    </row>
    <row r="56" spans="1:45" s="19" customFormat="1" ht="16" x14ac:dyDescent="0.2">
      <c r="A56" s="20" t="s">
        <v>595</v>
      </c>
      <c r="B56" s="20" t="s">
        <v>148</v>
      </c>
      <c r="C56" s="20">
        <v>1</v>
      </c>
      <c r="D56" s="20" t="s">
        <v>145</v>
      </c>
      <c r="E56" s="16"/>
      <c r="F56" s="16"/>
      <c r="G56" s="16"/>
      <c r="H56" s="17"/>
      <c r="I56" s="17"/>
      <c r="J56" s="17"/>
      <c r="K56" s="8"/>
      <c r="L56" s="8"/>
      <c r="M56" s="8"/>
      <c r="N56" s="23">
        <v>21</v>
      </c>
      <c r="O56" s="23"/>
      <c r="P56" s="23"/>
      <c r="Q56" s="18"/>
      <c r="R56" s="18"/>
      <c r="S56" s="18"/>
      <c r="T56" s="17"/>
      <c r="U56" s="17"/>
      <c r="V56" s="17"/>
      <c r="W56" s="7"/>
      <c r="X56" s="7"/>
      <c r="Y56" s="8"/>
      <c r="Z56" s="8"/>
      <c r="AA56" s="8"/>
      <c r="AB56" s="16"/>
      <c r="AC56" s="16"/>
      <c r="AD56" s="16"/>
      <c r="AE56" s="17"/>
      <c r="AF56" s="17"/>
      <c r="AG56" s="17"/>
      <c r="AH56" s="7"/>
      <c r="AI56" s="7"/>
      <c r="AJ56" s="7"/>
      <c r="AK56" s="7"/>
      <c r="AL56" s="7"/>
      <c r="AM56" s="7"/>
      <c r="AN56" s="16"/>
      <c r="AO56" s="16"/>
      <c r="AP56" s="16"/>
      <c r="AQ56" s="8"/>
      <c r="AR56" s="8"/>
      <c r="AS56" s="8"/>
    </row>
    <row r="57" spans="1:45" s="19" customFormat="1" ht="16" x14ac:dyDescent="0.2">
      <c r="A57" s="20" t="s">
        <v>146</v>
      </c>
      <c r="B57" s="20" t="s">
        <v>148</v>
      </c>
      <c r="C57" s="20">
        <v>2.5</v>
      </c>
      <c r="D57" s="20" t="s">
        <v>145</v>
      </c>
      <c r="E57" s="22"/>
      <c r="F57" s="22"/>
      <c r="G57" s="22"/>
      <c r="H57" s="21"/>
      <c r="I57" s="21"/>
      <c r="J57" s="21"/>
      <c r="K57" s="24"/>
      <c r="L57" s="24"/>
      <c r="M57" s="24"/>
      <c r="N57" s="23">
        <v>14.5</v>
      </c>
      <c r="O57" s="23">
        <v>14.5</v>
      </c>
      <c r="P57" s="23"/>
      <c r="Q57" s="25"/>
      <c r="R57" s="25"/>
      <c r="S57" s="25"/>
      <c r="T57" s="21"/>
      <c r="U57" s="21"/>
      <c r="V57" s="21"/>
      <c r="W57" s="23"/>
      <c r="X57" s="23"/>
      <c r="Y57" s="24"/>
      <c r="Z57" s="24"/>
      <c r="AA57" s="24"/>
      <c r="AB57" s="22"/>
      <c r="AC57" s="22"/>
      <c r="AD57" s="22"/>
      <c r="AE57" s="21"/>
      <c r="AF57" s="21"/>
      <c r="AG57" s="21"/>
      <c r="AH57" s="23"/>
      <c r="AI57" s="23"/>
      <c r="AJ57" s="23"/>
      <c r="AK57" s="23"/>
      <c r="AL57" s="23"/>
      <c r="AM57" s="23"/>
      <c r="AN57" s="22"/>
      <c r="AO57" s="22"/>
      <c r="AP57" s="22"/>
      <c r="AQ57" s="24"/>
      <c r="AR57" s="24"/>
      <c r="AS57" s="24"/>
    </row>
    <row r="58" spans="1:45" s="19" customFormat="1" ht="16" x14ac:dyDescent="0.2">
      <c r="A58" s="20" t="s">
        <v>601</v>
      </c>
      <c r="B58" s="20" t="s">
        <v>148</v>
      </c>
      <c r="C58" s="20">
        <v>1.5</v>
      </c>
      <c r="D58" s="20" t="s">
        <v>145</v>
      </c>
      <c r="E58" s="22"/>
      <c r="F58" s="22"/>
      <c r="G58" s="22"/>
      <c r="H58" s="21"/>
      <c r="I58" s="21"/>
      <c r="J58" s="21"/>
      <c r="K58" s="24"/>
      <c r="L58" s="24"/>
      <c r="M58" s="24"/>
      <c r="N58" s="23">
        <v>12.5</v>
      </c>
      <c r="O58" s="23">
        <v>12.5</v>
      </c>
      <c r="P58" s="23"/>
      <c r="Q58" s="25"/>
      <c r="R58" s="25"/>
      <c r="S58" s="25"/>
      <c r="T58" s="21"/>
      <c r="U58" s="21"/>
      <c r="V58" s="21"/>
      <c r="W58" s="23"/>
      <c r="X58" s="23"/>
      <c r="Y58" s="24"/>
      <c r="Z58" s="24"/>
      <c r="AA58" s="24"/>
      <c r="AB58" s="22"/>
      <c r="AC58" s="22"/>
      <c r="AD58" s="22"/>
      <c r="AE58" s="21"/>
      <c r="AF58" s="21"/>
      <c r="AG58" s="21"/>
      <c r="AH58" s="23"/>
      <c r="AI58" s="23"/>
      <c r="AJ58" s="23"/>
      <c r="AK58" s="23"/>
      <c r="AL58" s="23"/>
      <c r="AM58" s="23"/>
      <c r="AN58" s="22"/>
      <c r="AO58" s="22"/>
      <c r="AP58" s="22"/>
      <c r="AQ58" s="24"/>
      <c r="AR58" s="24"/>
      <c r="AS58" s="24"/>
    </row>
    <row r="59" spans="1:45" s="19" customFormat="1" ht="16" x14ac:dyDescent="0.2">
      <c r="A59" s="20" t="s">
        <v>641</v>
      </c>
      <c r="B59" s="20" t="s">
        <v>148</v>
      </c>
      <c r="C59" s="20">
        <v>0</v>
      </c>
      <c r="D59" s="20" t="s">
        <v>149</v>
      </c>
      <c r="E59" s="22"/>
      <c r="F59" s="22"/>
      <c r="G59" s="22"/>
      <c r="H59" s="21"/>
      <c r="I59" s="21"/>
      <c r="J59" s="21"/>
      <c r="K59" s="24"/>
      <c r="L59" s="24"/>
      <c r="M59" s="24"/>
      <c r="N59" s="23" t="s">
        <v>172</v>
      </c>
      <c r="O59" s="23" t="s">
        <v>172</v>
      </c>
      <c r="P59" s="23"/>
      <c r="Q59" s="25"/>
      <c r="R59" s="25"/>
      <c r="S59" s="25"/>
      <c r="T59" s="21"/>
      <c r="U59" s="21"/>
      <c r="V59" s="21"/>
      <c r="W59" s="23"/>
      <c r="X59" s="23"/>
      <c r="Y59" s="24"/>
      <c r="Z59" s="24"/>
      <c r="AA59" s="24"/>
      <c r="AB59" s="22"/>
      <c r="AC59" s="22"/>
      <c r="AD59" s="22"/>
      <c r="AE59" s="21"/>
      <c r="AF59" s="21"/>
      <c r="AG59" s="21"/>
      <c r="AH59" s="23"/>
      <c r="AI59" s="23"/>
      <c r="AJ59" s="23"/>
      <c r="AK59" s="23"/>
      <c r="AL59" s="23"/>
      <c r="AM59" s="23"/>
      <c r="AN59" s="22"/>
      <c r="AO59" s="22"/>
      <c r="AP59" s="22"/>
      <c r="AQ59" s="24"/>
      <c r="AR59" s="24"/>
      <c r="AS59" s="24"/>
    </row>
    <row r="60" spans="1:45" s="19" customFormat="1" ht="16" x14ac:dyDescent="0.2">
      <c r="A60" s="20" t="s">
        <v>650</v>
      </c>
      <c r="B60" s="20" t="s">
        <v>148</v>
      </c>
      <c r="C60" s="20">
        <v>2</v>
      </c>
      <c r="D60" s="20" t="s">
        <v>145</v>
      </c>
      <c r="E60" s="22"/>
      <c r="F60" s="22"/>
      <c r="G60" s="22"/>
      <c r="H60" s="21"/>
      <c r="I60" s="21"/>
      <c r="J60" s="21"/>
      <c r="K60" s="24"/>
      <c r="L60" s="24"/>
      <c r="M60" s="24"/>
      <c r="N60" s="23">
        <v>14.25</v>
      </c>
      <c r="O60" s="23"/>
      <c r="P60" s="23"/>
      <c r="Q60" s="25"/>
      <c r="R60" s="25"/>
      <c r="S60" s="25"/>
      <c r="T60" s="21" t="s">
        <v>173</v>
      </c>
      <c r="U60" s="21"/>
      <c r="V60" s="21"/>
      <c r="W60" s="23" t="s">
        <v>545</v>
      </c>
      <c r="X60" s="23"/>
      <c r="Y60" s="24"/>
      <c r="Z60" s="24"/>
      <c r="AA60" s="24"/>
      <c r="AB60" s="22"/>
      <c r="AC60" s="22"/>
      <c r="AD60" s="22"/>
      <c r="AE60" s="21"/>
      <c r="AF60" s="21"/>
      <c r="AG60" s="21"/>
      <c r="AH60" s="23"/>
      <c r="AI60" s="23"/>
      <c r="AJ60" s="23"/>
      <c r="AK60" s="23"/>
      <c r="AL60" s="23"/>
      <c r="AM60" s="23"/>
      <c r="AN60" s="22"/>
      <c r="AO60" s="22"/>
      <c r="AP60" s="22"/>
      <c r="AQ60" s="24"/>
      <c r="AR60" s="24"/>
      <c r="AS60" s="24"/>
    </row>
    <row r="61" spans="1:45" s="19" customFormat="1" ht="16" x14ac:dyDescent="0.2">
      <c r="A61" s="20" t="s">
        <v>628</v>
      </c>
      <c r="B61" s="20" t="s">
        <v>148</v>
      </c>
      <c r="C61" s="20">
        <v>3</v>
      </c>
      <c r="D61" s="20" t="s">
        <v>145</v>
      </c>
      <c r="E61" s="22"/>
      <c r="F61" s="22"/>
      <c r="G61" s="22"/>
      <c r="H61" s="21"/>
      <c r="I61" s="21"/>
      <c r="J61" s="21"/>
      <c r="K61" s="24"/>
      <c r="L61" s="24"/>
      <c r="M61" s="24"/>
      <c r="N61" s="23">
        <v>12</v>
      </c>
      <c r="O61" s="23">
        <v>22</v>
      </c>
      <c r="P61" s="23" t="s">
        <v>174</v>
      </c>
      <c r="Q61" s="25"/>
      <c r="R61" s="25"/>
      <c r="S61" s="25"/>
      <c r="T61" s="21"/>
      <c r="U61" s="21" t="s">
        <v>737</v>
      </c>
      <c r="V61" s="21"/>
      <c r="W61" s="23" t="s">
        <v>738</v>
      </c>
      <c r="X61" s="23" t="s">
        <v>740</v>
      </c>
      <c r="Y61" s="24"/>
      <c r="Z61" s="24"/>
      <c r="AA61" s="24"/>
      <c r="AB61" s="22"/>
      <c r="AC61" s="22"/>
      <c r="AD61" s="22"/>
      <c r="AE61" s="21">
        <v>10</v>
      </c>
      <c r="AF61" s="21">
        <v>11.25</v>
      </c>
      <c r="AG61" s="21"/>
      <c r="AH61" s="23">
        <v>9</v>
      </c>
      <c r="AI61" s="23">
        <v>11.25</v>
      </c>
      <c r="AJ61" s="23"/>
      <c r="AK61" s="23"/>
      <c r="AL61" s="23"/>
      <c r="AM61" s="23"/>
      <c r="AN61" s="22"/>
      <c r="AO61" s="22"/>
      <c r="AP61" s="22"/>
      <c r="AQ61" s="24"/>
      <c r="AR61" s="24"/>
      <c r="AS61" s="24"/>
    </row>
    <row r="62" spans="1:45" s="19" customFormat="1" ht="16" x14ac:dyDescent="0.2">
      <c r="A62" s="20" t="s">
        <v>597</v>
      </c>
      <c r="B62" s="18" t="s">
        <v>148</v>
      </c>
      <c r="C62" s="18">
        <v>0.8</v>
      </c>
      <c r="D62" s="18" t="s">
        <v>145</v>
      </c>
      <c r="E62" s="16"/>
      <c r="F62" s="16"/>
      <c r="G62" s="16"/>
      <c r="H62" s="17"/>
      <c r="I62" s="17"/>
      <c r="J62" s="17"/>
      <c r="K62" s="8"/>
      <c r="L62" s="8"/>
      <c r="M62" s="8"/>
      <c r="N62" s="26">
        <v>15</v>
      </c>
      <c r="O62" s="7"/>
      <c r="P62" s="7"/>
      <c r="Q62" s="18"/>
      <c r="R62" s="18"/>
      <c r="S62" s="18"/>
      <c r="T62" s="17"/>
      <c r="U62" s="17"/>
      <c r="V62" s="17"/>
      <c r="W62" s="7"/>
      <c r="X62" s="7"/>
      <c r="Y62" s="8"/>
      <c r="Z62" s="8"/>
      <c r="AA62" s="8"/>
      <c r="AB62" s="16"/>
      <c r="AC62" s="16"/>
      <c r="AD62" s="16"/>
      <c r="AE62" s="17"/>
      <c r="AF62" s="17"/>
      <c r="AG62" s="17"/>
      <c r="AH62" s="7"/>
      <c r="AI62" s="7"/>
      <c r="AJ62" s="7"/>
      <c r="AK62" s="7"/>
      <c r="AL62" s="7"/>
      <c r="AM62" s="7"/>
      <c r="AN62" s="16"/>
      <c r="AO62" s="16"/>
      <c r="AP62" s="16"/>
      <c r="AQ62" s="8"/>
      <c r="AR62" s="8"/>
      <c r="AS62" s="8"/>
    </row>
    <row r="63" spans="1:45" s="19" customFormat="1" ht="16" x14ac:dyDescent="0.2">
      <c r="A63" s="20" t="s">
        <v>644</v>
      </c>
      <c r="B63" s="20" t="s">
        <v>148</v>
      </c>
      <c r="C63" s="20">
        <v>1</v>
      </c>
      <c r="D63" s="20" t="s">
        <v>145</v>
      </c>
      <c r="E63" s="22"/>
      <c r="F63" s="22"/>
      <c r="G63" s="22"/>
      <c r="H63" s="21"/>
      <c r="I63" s="21"/>
      <c r="J63" s="21"/>
      <c r="K63" s="24"/>
      <c r="L63" s="24"/>
      <c r="M63" s="24"/>
      <c r="N63" s="23">
        <v>12</v>
      </c>
      <c r="O63" s="23">
        <v>18</v>
      </c>
      <c r="P63" s="23" t="s">
        <v>533</v>
      </c>
      <c r="Q63" s="25"/>
      <c r="R63" s="25"/>
      <c r="S63" s="25"/>
      <c r="T63" s="21"/>
      <c r="U63" s="21"/>
      <c r="V63" s="21"/>
      <c r="W63" s="23" t="s">
        <v>534</v>
      </c>
      <c r="X63" s="23"/>
      <c r="Y63" s="24"/>
      <c r="Z63" s="24"/>
      <c r="AA63" s="24"/>
      <c r="AB63" s="22"/>
      <c r="AC63" s="22"/>
      <c r="AD63" s="22"/>
      <c r="AE63" s="21"/>
      <c r="AF63" s="21"/>
      <c r="AG63" s="21"/>
      <c r="AH63" s="23"/>
      <c r="AI63" s="23"/>
      <c r="AJ63" s="23"/>
      <c r="AK63" s="23"/>
      <c r="AL63" s="23"/>
      <c r="AM63" s="23"/>
      <c r="AN63" s="22"/>
      <c r="AO63" s="22"/>
      <c r="AP63" s="22"/>
      <c r="AQ63" s="24"/>
      <c r="AR63" s="24"/>
      <c r="AS63" s="24"/>
    </row>
    <row r="64" spans="1:45" s="19" customFormat="1" ht="16" x14ac:dyDescent="0.2">
      <c r="A64" s="20" t="s">
        <v>539</v>
      </c>
      <c r="B64" s="20" t="s">
        <v>148</v>
      </c>
      <c r="C64" s="20">
        <v>1.5</v>
      </c>
      <c r="D64" s="20" t="s">
        <v>147</v>
      </c>
      <c r="E64" s="22"/>
      <c r="F64" s="22"/>
      <c r="G64" s="22"/>
      <c r="H64" s="21"/>
      <c r="I64" s="21"/>
      <c r="J64" s="21"/>
      <c r="K64" s="24"/>
      <c r="L64" s="24"/>
      <c r="M64" s="24"/>
      <c r="N64" s="23">
        <v>12</v>
      </c>
      <c r="O64" s="23">
        <v>18</v>
      </c>
      <c r="P64" s="23"/>
      <c r="Q64" s="25"/>
      <c r="R64" s="25"/>
      <c r="S64" s="25"/>
      <c r="T64" s="21"/>
      <c r="U64" s="21"/>
      <c r="V64" s="21"/>
      <c r="W64" s="23"/>
      <c r="X64" s="23"/>
      <c r="Y64" s="24"/>
      <c r="Z64" s="24"/>
      <c r="AA64" s="24"/>
      <c r="AB64" s="22"/>
      <c r="AC64" s="22"/>
      <c r="AD64" s="22"/>
      <c r="AE64" s="21"/>
      <c r="AF64" s="21"/>
      <c r="AG64" s="21"/>
      <c r="AH64" s="23"/>
      <c r="AI64" s="23"/>
      <c r="AJ64" s="23"/>
      <c r="AK64" s="23"/>
      <c r="AL64" s="23"/>
      <c r="AM64" s="23"/>
      <c r="AN64" s="22"/>
      <c r="AO64" s="22"/>
      <c r="AP64" s="22"/>
      <c r="AQ64" s="24"/>
      <c r="AR64" s="24"/>
      <c r="AS64" s="24"/>
    </row>
    <row r="65" spans="1:45" s="19" customFormat="1" ht="64" x14ac:dyDescent="0.2">
      <c r="A65" s="20" t="s">
        <v>625</v>
      </c>
      <c r="B65" s="20" t="s">
        <v>148</v>
      </c>
      <c r="C65" s="20">
        <v>16.5</v>
      </c>
      <c r="D65" s="20" t="s">
        <v>145</v>
      </c>
      <c r="E65" s="22"/>
      <c r="F65" s="22"/>
      <c r="G65" s="22"/>
      <c r="H65" s="21"/>
      <c r="I65" s="21"/>
      <c r="J65" s="21"/>
      <c r="K65" s="24"/>
      <c r="L65" s="24"/>
      <c r="M65" s="24"/>
      <c r="N65" s="23">
        <v>21.85</v>
      </c>
      <c r="O65" s="23">
        <v>28.02</v>
      </c>
      <c r="P65" s="23" t="s">
        <v>384</v>
      </c>
      <c r="Q65" s="25">
        <v>16.39</v>
      </c>
      <c r="R65" s="25">
        <v>21.02</v>
      </c>
      <c r="S65" s="25" t="s">
        <v>385</v>
      </c>
      <c r="T65" s="21" t="s">
        <v>313</v>
      </c>
      <c r="U65" s="21" t="s">
        <v>313</v>
      </c>
      <c r="V65" s="21"/>
      <c r="W65" s="23"/>
      <c r="X65" s="23"/>
      <c r="Y65" s="24"/>
      <c r="Z65" s="24"/>
      <c r="AA65" s="24"/>
      <c r="AB65" s="22"/>
      <c r="AC65" s="22"/>
      <c r="AD65" s="22"/>
      <c r="AE65" s="21">
        <v>17.48</v>
      </c>
      <c r="AF65" s="21">
        <v>22.42</v>
      </c>
      <c r="AG65" s="21"/>
      <c r="AH65" s="23">
        <v>14.69</v>
      </c>
      <c r="AI65" s="23">
        <v>18.84</v>
      </c>
      <c r="AJ65" s="23"/>
      <c r="AK65" s="23"/>
      <c r="AL65" s="23"/>
      <c r="AM65" s="23"/>
      <c r="AN65" s="22">
        <v>16.39</v>
      </c>
      <c r="AO65" s="22">
        <v>21.02</v>
      </c>
      <c r="AP65" s="22"/>
      <c r="AQ65" s="24">
        <v>17.48</v>
      </c>
      <c r="AR65" s="24">
        <v>22.42</v>
      </c>
      <c r="AS65" s="24"/>
    </row>
    <row r="66" spans="1:45" s="19" customFormat="1" ht="16" x14ac:dyDescent="0.2">
      <c r="A66" s="20" t="s">
        <v>657</v>
      </c>
      <c r="B66" s="20" t="s">
        <v>148</v>
      </c>
      <c r="C66" s="20">
        <v>1.83</v>
      </c>
      <c r="D66" s="20" t="s">
        <v>149</v>
      </c>
      <c r="E66" s="22"/>
      <c r="F66" s="22"/>
      <c r="G66" s="22"/>
      <c r="H66" s="21"/>
      <c r="I66" s="21"/>
      <c r="J66" s="21"/>
      <c r="K66" s="24"/>
      <c r="L66" s="24"/>
      <c r="M66" s="24"/>
      <c r="N66" s="23">
        <v>9</v>
      </c>
      <c r="O66" s="23">
        <v>15.68</v>
      </c>
      <c r="P66" s="23"/>
      <c r="Q66" s="25"/>
      <c r="R66" s="25"/>
      <c r="S66" s="25"/>
      <c r="T66" s="21"/>
      <c r="U66" s="21"/>
      <c r="V66" s="21"/>
      <c r="W66" s="23"/>
      <c r="X66" s="23"/>
      <c r="Y66" s="24"/>
      <c r="Z66" s="24"/>
      <c r="AA66" s="24"/>
      <c r="AB66" s="22"/>
      <c r="AC66" s="22"/>
      <c r="AD66" s="22"/>
      <c r="AE66" s="21"/>
      <c r="AF66" s="21"/>
      <c r="AG66" s="21"/>
      <c r="AH66" s="23"/>
      <c r="AI66" s="23"/>
      <c r="AJ66" s="23"/>
      <c r="AK66" s="23"/>
      <c r="AL66" s="23"/>
      <c r="AM66" s="23"/>
      <c r="AN66" s="22"/>
      <c r="AO66" s="22"/>
      <c r="AP66" s="22"/>
      <c r="AQ66" s="24"/>
      <c r="AR66" s="24"/>
      <c r="AS66" s="24"/>
    </row>
    <row r="67" spans="1:45" s="19" customFormat="1" ht="16" x14ac:dyDescent="0.2">
      <c r="A67" s="20" t="s">
        <v>623</v>
      </c>
      <c r="B67" s="20" t="s">
        <v>148</v>
      </c>
      <c r="C67" s="20">
        <v>1.2</v>
      </c>
      <c r="D67" s="20" t="s">
        <v>147</v>
      </c>
      <c r="E67" s="22"/>
      <c r="F67" s="22"/>
      <c r="G67" s="22"/>
      <c r="H67" s="21"/>
      <c r="I67" s="21"/>
      <c r="J67" s="21"/>
      <c r="K67" s="24"/>
      <c r="L67" s="24"/>
      <c r="M67" s="24"/>
      <c r="N67" s="23">
        <v>16</v>
      </c>
      <c r="O67" s="23">
        <v>23.88</v>
      </c>
      <c r="P67" s="23" t="s">
        <v>372</v>
      </c>
      <c r="Q67" s="25"/>
      <c r="R67" s="25"/>
      <c r="S67" s="25"/>
      <c r="T67" s="21"/>
      <c r="U67" s="21"/>
      <c r="V67" s="21"/>
      <c r="W67" s="23"/>
      <c r="X67" s="23"/>
      <c r="Y67" s="24"/>
      <c r="Z67" s="24"/>
      <c r="AA67" s="24"/>
      <c r="AB67" s="22"/>
      <c r="AC67" s="22"/>
      <c r="AD67" s="22"/>
      <c r="AE67" s="21">
        <v>8.5</v>
      </c>
      <c r="AF67" s="21">
        <v>10</v>
      </c>
      <c r="AG67" s="21" t="s">
        <v>373</v>
      </c>
      <c r="AH67" s="23"/>
      <c r="AI67" s="23"/>
      <c r="AJ67" s="23"/>
      <c r="AK67" s="23"/>
      <c r="AL67" s="23"/>
      <c r="AM67" s="23"/>
      <c r="AN67" s="22"/>
      <c r="AO67" s="22"/>
      <c r="AP67" s="22"/>
      <c r="AQ67" s="24"/>
      <c r="AR67" s="24"/>
      <c r="AS67" s="24"/>
    </row>
    <row r="68" spans="1:45" s="19" customFormat="1" ht="16" x14ac:dyDescent="0.2">
      <c r="A68" s="20" t="s">
        <v>626</v>
      </c>
      <c r="B68" s="20" t="s">
        <v>148</v>
      </c>
      <c r="C68" s="20">
        <v>1</v>
      </c>
      <c r="D68" s="20" t="s">
        <v>145</v>
      </c>
      <c r="E68" s="22"/>
      <c r="F68" s="22"/>
      <c r="G68" s="22"/>
      <c r="H68" s="21"/>
      <c r="I68" s="21"/>
      <c r="J68" s="21"/>
      <c r="K68" s="24"/>
      <c r="L68" s="24"/>
      <c r="M68" s="24"/>
      <c r="N68" s="23"/>
      <c r="O68" s="23"/>
      <c r="P68" s="23"/>
      <c r="Q68" s="25"/>
      <c r="R68" s="25"/>
      <c r="S68" s="25"/>
      <c r="T68" s="21"/>
      <c r="U68" s="21"/>
      <c r="V68" s="21"/>
      <c r="W68" s="23"/>
      <c r="X68" s="23"/>
      <c r="Y68" s="24"/>
      <c r="Z68" s="24"/>
      <c r="AA68" s="24"/>
      <c r="AB68" s="22"/>
      <c r="AC68" s="22"/>
      <c r="AD68" s="22"/>
      <c r="AE68" s="21"/>
      <c r="AF68" s="21"/>
      <c r="AG68" s="21"/>
      <c r="AH68" s="23"/>
      <c r="AI68" s="23"/>
      <c r="AJ68" s="23"/>
      <c r="AK68" s="23"/>
      <c r="AL68" s="23"/>
      <c r="AM68" s="23"/>
      <c r="AN68" s="22"/>
      <c r="AO68" s="22"/>
      <c r="AP68" s="22"/>
      <c r="AQ68" s="24"/>
      <c r="AR68" s="24"/>
      <c r="AS68" s="24"/>
    </row>
    <row r="69" spans="1:45" s="19" customFormat="1" ht="16" x14ac:dyDescent="0.2">
      <c r="A69" s="20" t="s">
        <v>646</v>
      </c>
      <c r="B69" s="20" t="s">
        <v>148</v>
      </c>
      <c r="C69" s="20">
        <v>1.5</v>
      </c>
      <c r="D69" s="20" t="s">
        <v>149</v>
      </c>
      <c r="E69" s="22"/>
      <c r="F69" s="22"/>
      <c r="G69" s="22"/>
      <c r="H69" s="21" t="s">
        <v>596</v>
      </c>
      <c r="I69" s="21"/>
      <c r="J69" s="21"/>
      <c r="K69" s="24"/>
      <c r="L69" s="24"/>
      <c r="M69" s="24"/>
      <c r="N69" s="23"/>
      <c r="O69" s="23"/>
      <c r="P69" s="23"/>
      <c r="Q69" s="25"/>
      <c r="R69" s="25"/>
      <c r="S69" s="25"/>
      <c r="T69" s="21"/>
      <c r="U69" s="21"/>
      <c r="V69" s="21"/>
      <c r="W69" s="23"/>
      <c r="X69" s="23"/>
      <c r="Y69" s="24"/>
      <c r="Z69" s="24"/>
      <c r="AA69" s="24"/>
      <c r="AB69" s="22"/>
      <c r="AC69" s="22"/>
      <c r="AD69" s="22"/>
      <c r="AE69" s="21"/>
      <c r="AF69" s="21"/>
      <c r="AG69" s="21"/>
      <c r="AH69" s="23"/>
      <c r="AI69" s="23"/>
      <c r="AJ69" s="23"/>
      <c r="AK69" s="23"/>
      <c r="AL69" s="23"/>
      <c r="AM69" s="23"/>
      <c r="AN69" s="22"/>
      <c r="AO69" s="22"/>
      <c r="AP69" s="22"/>
      <c r="AQ69" s="24"/>
      <c r="AR69" s="24"/>
      <c r="AS69" s="24"/>
    </row>
    <row r="70" spans="1:45" s="19" customFormat="1" ht="16" x14ac:dyDescent="0.2">
      <c r="A70" s="20" t="s">
        <v>633</v>
      </c>
      <c r="B70" s="20" t="s">
        <v>148</v>
      </c>
      <c r="C70" s="20">
        <v>0</v>
      </c>
      <c r="D70" s="20" t="s">
        <v>145</v>
      </c>
      <c r="E70" s="22"/>
      <c r="F70" s="22"/>
      <c r="G70" s="22"/>
      <c r="H70" s="21"/>
      <c r="I70" s="21"/>
      <c r="J70" s="21"/>
      <c r="K70" s="24"/>
      <c r="L70" s="24"/>
      <c r="M70" s="24"/>
      <c r="N70" s="23">
        <v>12.5</v>
      </c>
      <c r="O70" s="23">
        <v>15.45</v>
      </c>
      <c r="P70" s="23" t="s">
        <v>430</v>
      </c>
      <c r="Q70" s="25"/>
      <c r="R70" s="25"/>
      <c r="S70" s="25"/>
      <c r="T70" s="21"/>
      <c r="U70" s="21"/>
      <c r="V70" s="21"/>
      <c r="W70" s="23"/>
      <c r="X70" s="23"/>
      <c r="Y70" s="24"/>
      <c r="Z70" s="24"/>
      <c r="AA70" s="24"/>
      <c r="AB70" s="22"/>
      <c r="AC70" s="22"/>
      <c r="AD70" s="22"/>
      <c r="AE70" s="21"/>
      <c r="AF70" s="21"/>
      <c r="AG70" s="21"/>
      <c r="AH70" s="23"/>
      <c r="AI70" s="23"/>
      <c r="AJ70" s="23"/>
      <c r="AK70" s="23"/>
      <c r="AL70" s="23"/>
      <c r="AM70" s="23"/>
      <c r="AN70" s="22"/>
      <c r="AO70" s="22"/>
      <c r="AP70" s="22"/>
      <c r="AQ70" s="24"/>
      <c r="AR70" s="24"/>
      <c r="AS70" s="24"/>
    </row>
    <row r="71" spans="1:45" s="19" customFormat="1" ht="16" x14ac:dyDescent="0.2">
      <c r="A71" s="20" t="s">
        <v>594</v>
      </c>
      <c r="B71" s="20" t="s">
        <v>148</v>
      </c>
      <c r="C71" s="20">
        <v>0.9</v>
      </c>
      <c r="D71" s="20" t="s">
        <v>145</v>
      </c>
      <c r="E71" s="16"/>
      <c r="F71" s="16"/>
      <c r="G71" s="16"/>
      <c r="H71" s="17"/>
      <c r="I71" s="17"/>
      <c r="J71" s="17"/>
      <c r="K71" s="8"/>
      <c r="L71" s="8"/>
      <c r="M71" s="8"/>
      <c r="N71" s="7"/>
      <c r="O71" s="26">
        <v>16</v>
      </c>
      <c r="P71" s="7"/>
      <c r="Q71" s="18"/>
      <c r="R71" s="18"/>
      <c r="S71" s="18"/>
      <c r="T71" s="17"/>
      <c r="U71" s="17"/>
      <c r="V71" s="17"/>
      <c r="W71" s="7"/>
      <c r="X71" s="7"/>
      <c r="Y71" s="8"/>
      <c r="Z71" s="8"/>
      <c r="AA71" s="8"/>
      <c r="AB71" s="16"/>
      <c r="AC71" s="16"/>
      <c r="AD71" s="16"/>
      <c r="AE71" s="17"/>
      <c r="AF71" s="17"/>
      <c r="AG71" s="17"/>
      <c r="AH71" s="7"/>
      <c r="AI71" s="7"/>
      <c r="AJ71" s="7"/>
      <c r="AK71" s="7"/>
      <c r="AL71" s="7"/>
      <c r="AM71" s="7"/>
      <c r="AN71" s="16"/>
      <c r="AO71" s="16"/>
      <c r="AP71" s="16"/>
      <c r="AQ71" s="8"/>
      <c r="AR71" s="8"/>
      <c r="AS71" s="8"/>
    </row>
    <row r="72" spans="1:45" s="19" customFormat="1" ht="16" x14ac:dyDescent="0.2">
      <c r="A72" s="20" t="s">
        <v>621</v>
      </c>
      <c r="B72" s="20" t="s">
        <v>148</v>
      </c>
      <c r="C72" s="20">
        <v>1</v>
      </c>
      <c r="D72" s="20" t="s">
        <v>149</v>
      </c>
      <c r="E72" s="22"/>
      <c r="F72" s="22"/>
      <c r="G72" s="22"/>
      <c r="H72" s="21"/>
      <c r="I72" s="21"/>
      <c r="J72" s="21"/>
      <c r="K72" s="24"/>
      <c r="L72" s="24"/>
      <c r="M72" s="24"/>
      <c r="N72" s="23"/>
      <c r="O72" s="23"/>
      <c r="P72" s="23"/>
      <c r="Q72" s="25"/>
      <c r="R72" s="25"/>
      <c r="S72" s="25"/>
      <c r="T72" s="21"/>
      <c r="U72" s="21"/>
      <c r="V72" s="21"/>
      <c r="W72" s="23"/>
      <c r="X72" s="23"/>
      <c r="Y72" s="24"/>
      <c r="Z72" s="24"/>
      <c r="AA72" s="24"/>
      <c r="AB72" s="22"/>
      <c r="AC72" s="22"/>
      <c r="AD72" s="22"/>
      <c r="AE72" s="21"/>
      <c r="AF72" s="21"/>
      <c r="AG72" s="21"/>
      <c r="AH72" s="23"/>
      <c r="AI72" s="23"/>
      <c r="AJ72" s="23"/>
      <c r="AK72" s="23"/>
      <c r="AL72" s="23"/>
      <c r="AM72" s="23"/>
      <c r="AN72" s="22"/>
      <c r="AO72" s="22"/>
      <c r="AP72" s="22"/>
      <c r="AQ72" s="24"/>
      <c r="AR72" s="24"/>
      <c r="AS72" s="24"/>
    </row>
    <row r="73" spans="1:45" s="19" customFormat="1" ht="16" x14ac:dyDescent="0.2">
      <c r="A73" s="20" t="s">
        <v>152</v>
      </c>
      <c r="B73" s="20" t="s">
        <v>148</v>
      </c>
      <c r="C73" s="20">
        <v>3</v>
      </c>
      <c r="D73" s="20" t="s">
        <v>149</v>
      </c>
      <c r="E73" s="22"/>
      <c r="F73" s="22"/>
      <c r="G73" s="22"/>
      <c r="H73" s="21"/>
      <c r="I73" s="21"/>
      <c r="J73" s="21"/>
      <c r="K73" s="24"/>
      <c r="L73" s="24"/>
      <c r="M73" s="24"/>
      <c r="N73" s="23">
        <v>15.08</v>
      </c>
      <c r="O73" s="23"/>
      <c r="P73" s="23"/>
      <c r="Q73" s="25"/>
      <c r="R73" s="25"/>
      <c r="S73" s="25"/>
      <c r="T73" s="21" t="s">
        <v>150</v>
      </c>
      <c r="U73" s="21"/>
      <c r="V73" s="21"/>
      <c r="W73" s="23" t="s">
        <v>151</v>
      </c>
      <c r="X73" s="23"/>
      <c r="Y73" s="24"/>
      <c r="Z73" s="24"/>
      <c r="AA73" s="24"/>
      <c r="AB73" s="22"/>
      <c r="AC73" s="22"/>
      <c r="AD73" s="22"/>
      <c r="AE73" s="21"/>
      <c r="AF73" s="21"/>
      <c r="AG73" s="21"/>
      <c r="AH73" s="23"/>
      <c r="AI73" s="23"/>
      <c r="AJ73" s="23"/>
      <c r="AK73" s="23"/>
      <c r="AL73" s="23"/>
      <c r="AM73" s="23"/>
      <c r="AN73" s="22"/>
      <c r="AO73" s="22"/>
      <c r="AP73" s="22"/>
      <c r="AQ73" s="24"/>
      <c r="AR73" s="24"/>
      <c r="AS73" s="24"/>
    </row>
    <row r="74" spans="1:45" s="19" customFormat="1" ht="48" x14ac:dyDescent="0.2">
      <c r="A74" s="64" t="s">
        <v>632</v>
      </c>
      <c r="B74" s="65" t="s">
        <v>148</v>
      </c>
      <c r="C74" s="64">
        <v>2.5</v>
      </c>
      <c r="D74" s="64" t="s">
        <v>147</v>
      </c>
      <c r="E74" s="69"/>
      <c r="F74" s="69"/>
      <c r="G74" s="69"/>
      <c r="H74" s="89">
        <v>22.62</v>
      </c>
      <c r="I74" s="71"/>
      <c r="J74" s="89"/>
      <c r="K74" s="66"/>
      <c r="L74" s="67"/>
      <c r="M74" s="67"/>
      <c r="N74" s="70"/>
      <c r="O74" s="70"/>
      <c r="P74" s="70"/>
      <c r="Q74" s="72"/>
      <c r="R74" s="72"/>
      <c r="S74" s="72"/>
      <c r="T74" s="89" t="s">
        <v>428</v>
      </c>
      <c r="U74" s="71"/>
      <c r="V74" s="71"/>
      <c r="W74" s="78" t="s">
        <v>429</v>
      </c>
      <c r="X74" s="70"/>
      <c r="Y74" s="67"/>
      <c r="Z74" s="67"/>
      <c r="AA74" s="67"/>
      <c r="AB74" s="69"/>
      <c r="AC74" s="69"/>
      <c r="AD74" s="69"/>
      <c r="AE74" s="68"/>
      <c r="AF74" s="68"/>
      <c r="AG74" s="68"/>
      <c r="AH74" s="70"/>
      <c r="AI74" s="70"/>
      <c r="AJ74" s="70"/>
      <c r="AK74" s="70"/>
      <c r="AL74" s="70"/>
      <c r="AM74" s="70"/>
      <c r="AN74" s="69"/>
      <c r="AO74" s="69"/>
      <c r="AP74" s="69"/>
      <c r="AQ74" s="67"/>
      <c r="AR74" s="67"/>
      <c r="AS74" s="67"/>
    </row>
    <row r="75" spans="1:45" s="19" customFormat="1" ht="16" x14ac:dyDescent="0.2">
      <c r="A75" s="20" t="s">
        <v>658</v>
      </c>
      <c r="B75" s="20" t="s">
        <v>148</v>
      </c>
      <c r="C75" s="20">
        <v>3</v>
      </c>
      <c r="D75" s="20" t="s">
        <v>145</v>
      </c>
      <c r="E75" s="22"/>
      <c r="F75" s="22"/>
      <c r="G75" s="22"/>
      <c r="H75" s="21"/>
      <c r="I75" s="21"/>
      <c r="J75" s="21"/>
      <c r="K75" s="24"/>
      <c r="L75" s="24"/>
      <c r="M75" s="24"/>
      <c r="N75" s="23">
        <v>15</v>
      </c>
      <c r="O75" s="23">
        <v>18</v>
      </c>
      <c r="P75" s="23" t="s">
        <v>585</v>
      </c>
      <c r="Q75" s="25"/>
      <c r="R75" s="25"/>
      <c r="S75" s="25"/>
      <c r="T75" s="21"/>
      <c r="U75" s="21"/>
      <c r="V75" s="21"/>
      <c r="W75" s="23"/>
      <c r="X75" s="23"/>
      <c r="Y75" s="24"/>
      <c r="Z75" s="24"/>
      <c r="AA75" s="24"/>
      <c r="AB75" s="22"/>
      <c r="AC75" s="22"/>
      <c r="AD75" s="22"/>
      <c r="AE75" s="21"/>
      <c r="AF75" s="21"/>
      <c r="AG75" s="21"/>
      <c r="AH75" s="23"/>
      <c r="AI75" s="23"/>
      <c r="AJ75" s="23"/>
      <c r="AK75" s="23"/>
      <c r="AL75" s="23"/>
      <c r="AM75" s="23"/>
      <c r="AN75" s="22"/>
      <c r="AO75" s="22"/>
      <c r="AP75" s="22"/>
      <c r="AQ75" s="24"/>
      <c r="AR75" s="24"/>
      <c r="AS75" s="24"/>
    </row>
    <row r="76" spans="1:45" s="19" customFormat="1" ht="16" x14ac:dyDescent="0.2">
      <c r="A76" s="20" t="s">
        <v>165</v>
      </c>
      <c r="B76" s="20" t="s">
        <v>148</v>
      </c>
      <c r="C76" s="20">
        <v>3.25</v>
      </c>
      <c r="D76" s="20" t="s">
        <v>149</v>
      </c>
      <c r="E76" s="22"/>
      <c r="F76" s="22"/>
      <c r="G76" s="22"/>
      <c r="H76" s="21"/>
      <c r="I76" s="21"/>
      <c r="J76" s="21"/>
      <c r="K76" s="24"/>
      <c r="L76" s="24"/>
      <c r="M76" s="24"/>
      <c r="N76" s="23">
        <v>12.53</v>
      </c>
      <c r="O76" s="23">
        <v>30.47</v>
      </c>
      <c r="P76" s="23"/>
      <c r="Q76" s="25">
        <v>9.77</v>
      </c>
      <c r="R76" s="25">
        <v>23.95</v>
      </c>
      <c r="S76" s="25"/>
      <c r="T76" s="21" t="s">
        <v>721</v>
      </c>
      <c r="U76" s="21" t="s">
        <v>721</v>
      </c>
      <c r="V76" s="21"/>
      <c r="W76" s="23"/>
      <c r="X76" s="23"/>
      <c r="Y76" s="24"/>
      <c r="Z76" s="24"/>
      <c r="AA76" s="24"/>
      <c r="AB76" s="22"/>
      <c r="AC76" s="22"/>
      <c r="AD76" s="22"/>
      <c r="AE76" s="21"/>
      <c r="AF76" s="21"/>
      <c r="AG76" s="21"/>
      <c r="AH76" s="23"/>
      <c r="AI76" s="23"/>
      <c r="AJ76" s="23"/>
      <c r="AK76" s="23"/>
      <c r="AL76" s="23"/>
      <c r="AM76" s="23"/>
      <c r="AN76" s="22"/>
      <c r="AO76" s="22"/>
      <c r="AP76" s="22"/>
      <c r="AQ76" s="24"/>
      <c r="AR76" s="24"/>
      <c r="AS76" s="24"/>
    </row>
    <row r="77" spans="1:45" s="19" customFormat="1" ht="16" x14ac:dyDescent="0.2">
      <c r="A77" s="20" t="s">
        <v>599</v>
      </c>
      <c r="B77" s="20" t="s">
        <v>148</v>
      </c>
      <c r="C77" s="20">
        <v>4.25</v>
      </c>
      <c r="D77" s="20" t="s">
        <v>145</v>
      </c>
      <c r="E77" s="22"/>
      <c r="F77" s="22"/>
      <c r="G77" s="22"/>
      <c r="H77" s="21"/>
      <c r="I77" s="21"/>
      <c r="J77" s="21"/>
      <c r="K77" s="24"/>
      <c r="L77" s="24"/>
      <c r="M77" s="24"/>
      <c r="N77" s="23">
        <v>15</v>
      </c>
      <c r="O77" s="23"/>
      <c r="P77" s="23" t="s">
        <v>203</v>
      </c>
      <c r="Q77" s="25">
        <v>13.5</v>
      </c>
      <c r="R77" s="25"/>
      <c r="S77" s="25" t="s">
        <v>204</v>
      </c>
      <c r="T77" s="21" t="s">
        <v>205</v>
      </c>
      <c r="U77" s="21"/>
      <c r="V77" s="21"/>
      <c r="W77" s="23" t="s">
        <v>205</v>
      </c>
      <c r="X77" s="23"/>
      <c r="Y77" s="24"/>
      <c r="Z77" s="24"/>
      <c r="AA77" s="24"/>
      <c r="AB77" s="22"/>
      <c r="AC77" s="22"/>
      <c r="AD77" s="22"/>
      <c r="AE77" s="17"/>
      <c r="AF77" s="17"/>
      <c r="AG77" s="17"/>
      <c r="AH77" s="7"/>
      <c r="AI77" s="7"/>
      <c r="AJ77" s="7"/>
      <c r="AK77" s="7"/>
      <c r="AL77" s="7"/>
      <c r="AM77" s="7"/>
      <c r="AN77" s="16"/>
      <c r="AO77" s="16"/>
      <c r="AP77" s="16"/>
      <c r="AQ77" s="8"/>
      <c r="AR77" s="8"/>
      <c r="AS77" s="8"/>
    </row>
    <row r="78" spans="1:45" s="19" customFormat="1" ht="16" x14ac:dyDescent="0.2">
      <c r="A78" s="20" t="s">
        <v>636</v>
      </c>
      <c r="B78" s="20" t="s">
        <v>148</v>
      </c>
      <c r="C78" s="20">
        <v>4.5</v>
      </c>
      <c r="D78" s="20" t="s">
        <v>145</v>
      </c>
      <c r="E78" s="22"/>
      <c r="F78" s="22"/>
      <c r="G78" s="22"/>
      <c r="H78" s="21"/>
      <c r="I78" s="21"/>
      <c r="J78" s="21"/>
      <c r="K78" s="24"/>
      <c r="L78" s="24"/>
      <c r="M78" s="24"/>
      <c r="N78" s="23">
        <v>16.5</v>
      </c>
      <c r="O78" s="23">
        <v>19.899999999999999</v>
      </c>
      <c r="P78" s="23"/>
      <c r="Q78" s="25"/>
      <c r="R78" s="25"/>
      <c r="S78" s="25"/>
      <c r="T78" s="21"/>
      <c r="U78" s="21"/>
      <c r="V78" s="21"/>
      <c r="W78" s="23" t="s">
        <v>205</v>
      </c>
      <c r="X78" s="23"/>
      <c r="Y78" s="24"/>
      <c r="Z78" s="24"/>
      <c r="AA78" s="24"/>
      <c r="AB78" s="22"/>
      <c r="AC78" s="22"/>
      <c r="AD78" s="22"/>
      <c r="AE78" s="21">
        <v>12</v>
      </c>
      <c r="AF78" s="21">
        <v>16</v>
      </c>
      <c r="AG78" s="21"/>
      <c r="AH78" s="23">
        <v>8.5500000000000007</v>
      </c>
      <c r="AI78" s="23">
        <v>10</v>
      </c>
      <c r="AJ78" s="23"/>
      <c r="AK78" s="23"/>
      <c r="AL78" s="23"/>
      <c r="AM78" s="23"/>
      <c r="AN78" s="22"/>
      <c r="AO78" s="22"/>
      <c r="AP78" s="22"/>
      <c r="AQ78" s="24"/>
      <c r="AR78" s="24"/>
      <c r="AS78" s="24"/>
    </row>
    <row r="79" spans="1:45" s="19" customFormat="1" ht="16" x14ac:dyDescent="0.2">
      <c r="A79" s="20" t="s">
        <v>603</v>
      </c>
      <c r="B79" s="20" t="s">
        <v>148</v>
      </c>
      <c r="C79" s="20">
        <v>3</v>
      </c>
      <c r="D79" s="20"/>
      <c r="E79" s="22"/>
      <c r="F79" s="22"/>
      <c r="G79" s="22"/>
      <c r="H79" s="21"/>
      <c r="I79" s="21"/>
      <c r="J79" s="21"/>
      <c r="K79" s="24"/>
      <c r="L79" s="24"/>
      <c r="M79" s="24"/>
      <c r="N79" s="23"/>
      <c r="O79" s="23"/>
      <c r="P79" s="23"/>
      <c r="Q79" s="25"/>
      <c r="R79" s="25"/>
      <c r="S79" s="25"/>
      <c r="T79" s="21"/>
      <c r="U79" s="21"/>
      <c r="V79" s="21"/>
      <c r="W79" s="23"/>
      <c r="X79" s="23"/>
      <c r="Y79" s="24"/>
      <c r="Z79" s="24"/>
      <c r="AA79" s="24"/>
      <c r="AB79" s="22"/>
      <c r="AC79" s="22"/>
      <c r="AD79" s="22"/>
      <c r="AE79" s="21"/>
      <c r="AF79" s="21"/>
      <c r="AG79" s="21"/>
      <c r="AH79" s="23"/>
      <c r="AI79" s="23"/>
      <c r="AJ79" s="23"/>
      <c r="AK79" s="23"/>
      <c r="AL79" s="23"/>
      <c r="AM79" s="23"/>
      <c r="AN79" s="22"/>
      <c r="AO79" s="22"/>
      <c r="AP79" s="22"/>
      <c r="AQ79" s="24"/>
      <c r="AR79" s="24"/>
      <c r="AS79" s="24"/>
    </row>
    <row r="80" spans="1:45" s="19" customFormat="1" ht="32" x14ac:dyDescent="0.2">
      <c r="A80" s="20" t="s">
        <v>614</v>
      </c>
      <c r="B80" s="20" t="s">
        <v>148</v>
      </c>
      <c r="C80" s="20">
        <v>34</v>
      </c>
      <c r="D80" s="20" t="s">
        <v>312</v>
      </c>
      <c r="E80" s="22"/>
      <c r="F80" s="22">
        <v>39.89</v>
      </c>
      <c r="G80" s="22" t="s">
        <v>317</v>
      </c>
      <c r="H80" s="21">
        <v>26.16</v>
      </c>
      <c r="I80" s="21">
        <v>34.659999999999997</v>
      </c>
      <c r="J80" s="17" t="s">
        <v>318</v>
      </c>
      <c r="K80" s="24"/>
      <c r="L80" s="24"/>
      <c r="M80" s="24"/>
      <c r="N80" s="23"/>
      <c r="O80" s="23"/>
      <c r="P80" s="23"/>
      <c r="Q80" s="25"/>
      <c r="R80" s="25"/>
      <c r="S80" s="25"/>
      <c r="T80" s="21" t="s">
        <v>319</v>
      </c>
      <c r="U80" s="21" t="s">
        <v>320</v>
      </c>
      <c r="V80" s="21" t="s">
        <v>321</v>
      </c>
      <c r="W80" s="23"/>
      <c r="X80" s="23"/>
      <c r="Y80" s="24"/>
      <c r="Z80" s="24"/>
      <c r="AA80" s="24"/>
      <c r="AB80" s="22"/>
      <c r="AC80" s="22"/>
      <c r="AD80" s="22"/>
      <c r="AE80" s="21"/>
      <c r="AF80" s="21">
        <v>28.6</v>
      </c>
      <c r="AG80" s="21" t="s">
        <v>235</v>
      </c>
      <c r="AH80" s="23">
        <v>16.809999999999999</v>
      </c>
      <c r="AI80" s="23">
        <v>21.97</v>
      </c>
      <c r="AJ80" s="23"/>
      <c r="AK80" s="23">
        <v>16.809999999999999</v>
      </c>
      <c r="AL80" s="23">
        <v>21.97</v>
      </c>
      <c r="AM80" s="23" t="s">
        <v>322</v>
      </c>
      <c r="AN80" s="22">
        <v>20.47</v>
      </c>
      <c r="AO80" s="22">
        <v>26.2</v>
      </c>
      <c r="AP80" s="22" t="s">
        <v>323</v>
      </c>
      <c r="AQ80" s="24"/>
      <c r="AR80" s="24"/>
      <c r="AS80" s="24"/>
    </row>
    <row r="81" spans="1:45" s="19" customFormat="1" ht="16" x14ac:dyDescent="0.2">
      <c r="A81" s="20" t="s">
        <v>611</v>
      </c>
      <c r="B81" s="20" t="s">
        <v>148</v>
      </c>
      <c r="C81" s="20">
        <v>1</v>
      </c>
      <c r="D81" s="20" t="s">
        <v>149</v>
      </c>
      <c r="E81" s="22"/>
      <c r="F81" s="22"/>
      <c r="G81" s="22"/>
      <c r="H81" s="21"/>
      <c r="I81" s="21"/>
      <c r="J81" s="21"/>
      <c r="K81" s="24"/>
      <c r="L81" s="24"/>
      <c r="M81" s="24"/>
      <c r="N81" s="23">
        <v>20</v>
      </c>
      <c r="O81" s="23"/>
      <c r="P81" s="23" t="s">
        <v>300</v>
      </c>
      <c r="Q81" s="25"/>
      <c r="R81" s="25"/>
      <c r="S81" s="25"/>
      <c r="T81" s="21"/>
      <c r="U81" s="21"/>
      <c r="V81" s="21"/>
      <c r="W81" s="23"/>
      <c r="X81" s="23"/>
      <c r="Y81" s="24"/>
      <c r="Z81" s="24"/>
      <c r="AA81" s="24"/>
      <c r="AB81" s="22"/>
      <c r="AC81" s="22"/>
      <c r="AD81" s="22"/>
      <c r="AE81" s="21"/>
      <c r="AF81" s="21"/>
      <c r="AG81" s="21"/>
      <c r="AH81" s="23"/>
      <c r="AI81" s="23"/>
      <c r="AJ81" s="23"/>
      <c r="AK81" s="23"/>
      <c r="AL81" s="23"/>
      <c r="AM81" s="23"/>
      <c r="AN81" s="22"/>
      <c r="AO81" s="22"/>
      <c r="AP81" s="22"/>
      <c r="AQ81" s="24"/>
      <c r="AR81" s="24"/>
      <c r="AS81" s="24"/>
    </row>
    <row r="82" spans="1:45" s="19" customFormat="1" ht="16" x14ac:dyDescent="0.2">
      <c r="A82" s="20" t="s">
        <v>155</v>
      </c>
      <c r="B82" s="20" t="s">
        <v>148</v>
      </c>
      <c r="C82" s="20">
        <v>6</v>
      </c>
      <c r="D82" s="20" t="s">
        <v>149</v>
      </c>
      <c r="E82" s="22"/>
      <c r="F82" s="22"/>
      <c r="G82" s="22"/>
      <c r="H82" s="21"/>
      <c r="I82" s="21"/>
      <c r="J82" s="21"/>
      <c r="K82" s="24"/>
      <c r="L82" s="24"/>
      <c r="M82" s="24"/>
      <c r="N82" s="23">
        <v>24.75</v>
      </c>
      <c r="O82" s="23"/>
      <c r="P82" s="23" t="s">
        <v>168</v>
      </c>
      <c r="Q82" s="25">
        <v>14</v>
      </c>
      <c r="R82" s="25">
        <v>15.89</v>
      </c>
      <c r="S82" s="25" t="s">
        <v>169</v>
      </c>
      <c r="T82" s="21"/>
      <c r="U82" s="21"/>
      <c r="V82" s="21"/>
      <c r="W82" s="23"/>
      <c r="X82" s="23"/>
      <c r="Y82" s="24"/>
      <c r="Z82" s="24"/>
      <c r="AA82" s="24"/>
      <c r="AB82" s="22"/>
      <c r="AC82" s="22"/>
      <c r="AD82" s="22"/>
      <c r="AE82" s="21"/>
      <c r="AF82" s="21"/>
      <c r="AG82" s="21"/>
      <c r="AH82" s="23"/>
      <c r="AI82" s="23"/>
      <c r="AJ82" s="23"/>
      <c r="AK82" s="23"/>
      <c r="AL82" s="23"/>
      <c r="AM82" s="23"/>
      <c r="AN82" s="22"/>
      <c r="AO82" s="22"/>
      <c r="AP82" s="22"/>
      <c r="AQ82" s="24"/>
      <c r="AR82" s="24"/>
      <c r="AS82" s="24"/>
    </row>
    <row r="83" spans="1:45" s="19" customFormat="1" ht="16" x14ac:dyDescent="0.2">
      <c r="A83" s="20" t="s">
        <v>629</v>
      </c>
      <c r="B83" s="20" t="s">
        <v>148</v>
      </c>
      <c r="C83" s="20"/>
      <c r="D83" s="20"/>
      <c r="E83" s="22"/>
      <c r="F83" s="22"/>
      <c r="G83" s="22"/>
      <c r="H83" s="21"/>
      <c r="I83" s="21"/>
      <c r="J83" s="21"/>
      <c r="K83" s="24"/>
      <c r="L83" s="24"/>
      <c r="M83" s="24"/>
      <c r="N83" s="23"/>
      <c r="O83" s="23"/>
      <c r="P83" s="23"/>
      <c r="Q83" s="25"/>
      <c r="R83" s="25"/>
      <c r="S83" s="25"/>
      <c r="T83" s="21"/>
      <c r="U83" s="21"/>
      <c r="V83" s="21"/>
      <c r="W83" s="23"/>
      <c r="X83" s="23"/>
      <c r="Y83" s="24"/>
      <c r="Z83" s="24"/>
      <c r="AA83" s="24"/>
      <c r="AB83" s="22"/>
      <c r="AC83" s="22"/>
      <c r="AD83" s="22"/>
      <c r="AE83" s="21"/>
      <c r="AF83" s="21"/>
      <c r="AG83" s="21"/>
      <c r="AH83" s="23"/>
      <c r="AI83" s="23"/>
      <c r="AJ83" s="23"/>
      <c r="AK83" s="23"/>
      <c r="AL83" s="23"/>
      <c r="AM83" s="23"/>
      <c r="AN83" s="22"/>
      <c r="AO83" s="22"/>
      <c r="AP83" s="22"/>
      <c r="AQ83" s="24"/>
      <c r="AR83" s="24"/>
      <c r="AS83" s="24"/>
    </row>
  </sheetData>
  <autoFilter ref="A1:AS83" xr:uid="{00000000-0009-0000-0000-000001000000}">
    <sortState ref="A2:AS83">
      <sortCondition ref="B1:B8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7"/>
  <sheetViews>
    <sheetView workbookViewId="0">
      <pane xSplit="1" ySplit="1" topLeftCell="C2" activePane="bottomRight" state="frozen"/>
      <selection pane="topRight" activeCell="B1" sqref="B1"/>
      <selection pane="bottomLeft" activeCell="A2" sqref="A2"/>
      <selection pane="bottomRight" activeCell="E2" sqref="E2"/>
    </sheetView>
  </sheetViews>
  <sheetFormatPr baseColWidth="10" defaultColWidth="8.6640625" defaultRowHeight="15" x14ac:dyDescent="0.2"/>
  <cols>
    <col min="1" max="1" width="45.5" style="10" customWidth="1"/>
    <col min="2" max="2" width="9.1640625" style="10"/>
    <col min="3" max="3" width="11.6640625" style="10" customWidth="1"/>
    <col min="4" max="4" width="19.83203125" style="10" customWidth="1"/>
    <col min="5" max="5" width="23.6640625" style="9" customWidth="1"/>
    <col min="6" max="6" width="19" style="9" customWidth="1"/>
    <col min="7" max="7" width="19.6640625" style="9" customWidth="1"/>
    <col min="8" max="8" width="16.1640625" style="11" customWidth="1"/>
    <col min="9" max="9" width="13.5" style="11" customWidth="1"/>
    <col min="10" max="10" width="21.5" style="11" customWidth="1"/>
    <col min="11" max="11" width="20.1640625" style="13" customWidth="1"/>
    <col min="12" max="12" width="18.5" style="13" customWidth="1"/>
    <col min="13" max="13" width="24.83203125" style="13" customWidth="1"/>
    <col min="14" max="14" width="21.5" style="14" customWidth="1"/>
    <col min="15" max="16" width="20.1640625" style="14" customWidth="1"/>
    <col min="17" max="17" width="27.6640625" style="9" customWidth="1"/>
    <col min="18" max="18" width="27.83203125" style="9" customWidth="1"/>
    <col min="19" max="16384" width="8.6640625" style="12"/>
  </cols>
  <sheetData>
    <row r="1" spans="1:19" ht="85" x14ac:dyDescent="0.25">
      <c r="A1" s="1" t="s">
        <v>0</v>
      </c>
      <c r="B1" s="1" t="s">
        <v>1</v>
      </c>
      <c r="C1" s="1" t="s">
        <v>113</v>
      </c>
      <c r="D1" s="1" t="s">
        <v>2</v>
      </c>
      <c r="E1" s="4" t="s">
        <v>29</v>
      </c>
      <c r="F1" s="4" t="s">
        <v>30</v>
      </c>
      <c r="G1" s="4" t="s">
        <v>77</v>
      </c>
      <c r="H1" s="5" t="s">
        <v>31</v>
      </c>
      <c r="I1" s="5" t="s">
        <v>32</v>
      </c>
      <c r="J1" s="5" t="s">
        <v>78</v>
      </c>
      <c r="K1" s="2" t="s">
        <v>33</v>
      </c>
      <c r="L1" s="2" t="s">
        <v>34</v>
      </c>
      <c r="M1" s="2" t="s">
        <v>79</v>
      </c>
      <c r="N1" s="3" t="s">
        <v>35</v>
      </c>
      <c r="O1" s="3" t="s">
        <v>36</v>
      </c>
      <c r="P1" s="3" t="s">
        <v>80</v>
      </c>
      <c r="Q1" s="4" t="s">
        <v>37</v>
      </c>
      <c r="R1" s="4" t="s">
        <v>38</v>
      </c>
    </row>
    <row r="2" spans="1:19" s="31" customFormat="1" ht="365" x14ac:dyDescent="0.2">
      <c r="A2" s="20" t="s">
        <v>638</v>
      </c>
      <c r="B2" s="20" t="s">
        <v>170</v>
      </c>
      <c r="C2" s="20">
        <v>916</v>
      </c>
      <c r="D2" s="20" t="s">
        <v>176</v>
      </c>
      <c r="E2" s="23">
        <v>50.43</v>
      </c>
      <c r="F2" s="26">
        <v>67.55</v>
      </c>
      <c r="G2" s="7" t="s">
        <v>480</v>
      </c>
      <c r="H2" s="24">
        <v>50.43</v>
      </c>
      <c r="I2" s="27">
        <v>67.55</v>
      </c>
      <c r="J2" s="8" t="s">
        <v>481</v>
      </c>
      <c r="K2" s="21">
        <v>26.11</v>
      </c>
      <c r="L2" s="21">
        <v>36.799999999999997</v>
      </c>
      <c r="M2" s="17" t="s">
        <v>482</v>
      </c>
      <c r="N2" s="22">
        <v>20.399999999999999</v>
      </c>
      <c r="O2" s="22">
        <v>27.74</v>
      </c>
      <c r="P2" s="16" t="s">
        <v>483</v>
      </c>
      <c r="Q2" s="23"/>
      <c r="R2" s="23"/>
      <c r="S2" s="30"/>
    </row>
    <row r="3" spans="1:19" s="28" customFormat="1" ht="145.5" customHeight="1" x14ac:dyDescent="0.2">
      <c r="A3" s="20" t="s">
        <v>605</v>
      </c>
      <c r="B3" s="20" t="s">
        <v>170</v>
      </c>
      <c r="C3" s="20">
        <v>450</v>
      </c>
      <c r="D3" s="20" t="s">
        <v>176</v>
      </c>
      <c r="E3" s="23">
        <f>113972.95/2080</f>
        <v>54.794687500000002</v>
      </c>
      <c r="F3" s="23">
        <f>125245/2080</f>
        <v>60.213942307692307</v>
      </c>
      <c r="G3" s="23" t="s">
        <v>259</v>
      </c>
      <c r="H3" s="24">
        <v>54.794687500000002</v>
      </c>
      <c r="I3" s="24">
        <v>60.213942307692307</v>
      </c>
      <c r="J3" s="24" t="s">
        <v>260</v>
      </c>
      <c r="K3" s="21">
        <v>27.94</v>
      </c>
      <c r="L3" s="21">
        <v>40.4</v>
      </c>
      <c r="M3" s="21" t="s">
        <v>827</v>
      </c>
      <c r="N3" s="22">
        <v>24.41</v>
      </c>
      <c r="O3" s="22">
        <v>37.770000000000003</v>
      </c>
      <c r="P3" s="22" t="s">
        <v>828</v>
      </c>
      <c r="Q3" s="23"/>
      <c r="R3" s="23"/>
    </row>
    <row r="4" spans="1:19" s="28" customFormat="1" ht="320" x14ac:dyDescent="0.2">
      <c r="A4" s="20" t="s">
        <v>660</v>
      </c>
      <c r="B4" s="20" t="s">
        <v>170</v>
      </c>
      <c r="C4" s="20">
        <v>501.02499999999998</v>
      </c>
      <c r="D4" s="20" t="s">
        <v>176</v>
      </c>
      <c r="E4" s="23">
        <v>42.625500000000002</v>
      </c>
      <c r="F4" s="23"/>
      <c r="G4" s="23" t="s">
        <v>179</v>
      </c>
      <c r="H4" s="24">
        <v>45.199599999999997</v>
      </c>
      <c r="I4" s="24"/>
      <c r="J4" s="24" t="s">
        <v>829</v>
      </c>
      <c r="K4" s="21">
        <v>23.46998</v>
      </c>
      <c r="L4" s="21">
        <v>34.809980699999997</v>
      </c>
      <c r="M4" s="21" t="s">
        <v>187</v>
      </c>
      <c r="N4" s="22">
        <v>21.944009999999999</v>
      </c>
      <c r="O4" s="22">
        <v>27.90063</v>
      </c>
      <c r="P4" s="22" t="s">
        <v>188</v>
      </c>
      <c r="Q4" s="23"/>
      <c r="R4" s="23"/>
    </row>
    <row r="5" spans="1:19" s="28" customFormat="1" ht="320" x14ac:dyDescent="0.2">
      <c r="A5" s="20" t="s">
        <v>114</v>
      </c>
      <c r="B5" s="20" t="s">
        <v>170</v>
      </c>
      <c r="C5" s="20">
        <v>575</v>
      </c>
      <c r="D5" s="20" t="s">
        <v>115</v>
      </c>
      <c r="E5" s="23">
        <v>41.85</v>
      </c>
      <c r="F5" s="23">
        <v>62.78</v>
      </c>
      <c r="G5" s="23" t="s">
        <v>128</v>
      </c>
      <c r="H5" s="24">
        <v>41.85</v>
      </c>
      <c r="I5" s="24">
        <v>62.78</v>
      </c>
      <c r="J5" s="24" t="s">
        <v>129</v>
      </c>
      <c r="K5" s="21">
        <v>26.38</v>
      </c>
      <c r="L5" s="21" t="s">
        <v>130</v>
      </c>
      <c r="M5" s="21" t="s">
        <v>131</v>
      </c>
      <c r="N5" s="22">
        <v>22.75</v>
      </c>
      <c r="O5" s="22" t="s">
        <v>776</v>
      </c>
      <c r="P5" s="22" t="s">
        <v>132</v>
      </c>
      <c r="Q5" s="23"/>
      <c r="R5" s="23"/>
    </row>
    <row r="6" spans="1:19" s="28" customFormat="1" ht="224" x14ac:dyDescent="0.2">
      <c r="A6" s="20" t="s">
        <v>652</v>
      </c>
      <c r="B6" s="20" t="s">
        <v>170</v>
      </c>
      <c r="C6" s="20">
        <v>101.5</v>
      </c>
      <c r="D6" s="20" t="s">
        <v>176</v>
      </c>
      <c r="E6" s="23">
        <v>29.63</v>
      </c>
      <c r="F6" s="23">
        <v>34.24</v>
      </c>
      <c r="G6" s="23" t="s">
        <v>556</v>
      </c>
      <c r="H6" s="24">
        <v>29.63</v>
      </c>
      <c r="I6" s="24">
        <v>34.24</v>
      </c>
      <c r="J6" s="24" t="s">
        <v>557</v>
      </c>
      <c r="K6" s="21">
        <v>18.61</v>
      </c>
      <c r="L6" s="21">
        <v>28.88</v>
      </c>
      <c r="M6" s="21" t="s">
        <v>558</v>
      </c>
      <c r="N6" s="22">
        <v>14.18</v>
      </c>
      <c r="O6" s="22">
        <v>24.03</v>
      </c>
      <c r="P6" s="22" t="s">
        <v>559</v>
      </c>
      <c r="Q6" s="23"/>
      <c r="R6" s="23"/>
    </row>
    <row r="7" spans="1:19" s="28" customFormat="1" ht="256" x14ac:dyDescent="0.2">
      <c r="A7" s="20" t="s">
        <v>630</v>
      </c>
      <c r="B7" s="20" t="s">
        <v>170</v>
      </c>
      <c r="C7" s="20">
        <v>198</v>
      </c>
      <c r="D7" s="20" t="s">
        <v>407</v>
      </c>
      <c r="E7" s="23">
        <v>41.62</v>
      </c>
      <c r="F7" s="23">
        <v>53.28</v>
      </c>
      <c r="G7" s="7" t="s">
        <v>830</v>
      </c>
      <c r="H7" s="24">
        <v>41.62</v>
      </c>
      <c r="I7" s="24">
        <v>53.28</v>
      </c>
      <c r="J7" s="8" t="s">
        <v>831</v>
      </c>
      <c r="K7" s="21">
        <v>25.78</v>
      </c>
      <c r="L7" s="21">
        <v>35.68</v>
      </c>
      <c r="M7" s="17" t="s">
        <v>414</v>
      </c>
      <c r="N7" s="16" t="s">
        <v>779</v>
      </c>
      <c r="O7" s="73"/>
      <c r="P7" s="16" t="s">
        <v>803</v>
      </c>
      <c r="Q7" s="23"/>
      <c r="R7" s="23"/>
    </row>
    <row r="8" spans="1:19" s="28" customFormat="1" ht="320" x14ac:dyDescent="0.2">
      <c r="A8" s="20" t="s">
        <v>617</v>
      </c>
      <c r="B8" s="20" t="s">
        <v>170</v>
      </c>
      <c r="C8" s="20">
        <v>570</v>
      </c>
      <c r="D8" s="20" t="s">
        <v>312</v>
      </c>
      <c r="E8" s="23">
        <v>64.900000000000006</v>
      </c>
      <c r="F8" s="23"/>
      <c r="G8" s="23" t="s">
        <v>343</v>
      </c>
      <c r="H8" s="24">
        <v>64.903000000000006</v>
      </c>
      <c r="I8" s="24"/>
      <c r="J8" s="24" t="s">
        <v>344</v>
      </c>
      <c r="K8" s="21">
        <v>28.19</v>
      </c>
      <c r="L8" s="21">
        <v>48.85</v>
      </c>
      <c r="M8" s="21" t="s">
        <v>345</v>
      </c>
      <c r="N8" s="22" t="s">
        <v>778</v>
      </c>
      <c r="O8" s="22"/>
      <c r="P8" s="22" t="s">
        <v>346</v>
      </c>
      <c r="Q8" s="23"/>
      <c r="R8" s="23"/>
    </row>
    <row r="9" spans="1:19" s="28" customFormat="1" ht="160" x14ac:dyDescent="0.2">
      <c r="A9" s="20" t="s">
        <v>600</v>
      </c>
      <c r="B9" s="20" t="s">
        <v>208</v>
      </c>
      <c r="C9" s="20">
        <v>114</v>
      </c>
      <c r="D9" s="20" t="s">
        <v>176</v>
      </c>
      <c r="E9" s="23">
        <v>40.799999999999997</v>
      </c>
      <c r="F9" s="23">
        <v>52.82</v>
      </c>
      <c r="G9" s="23" t="s">
        <v>225</v>
      </c>
      <c r="H9" s="24">
        <v>40.799999999999997</v>
      </c>
      <c r="I9" s="24">
        <v>52.82</v>
      </c>
      <c r="J9" s="24" t="s">
        <v>226</v>
      </c>
      <c r="K9" s="21">
        <v>22.71</v>
      </c>
      <c r="L9" s="21">
        <v>34.03</v>
      </c>
      <c r="M9" s="21" t="s">
        <v>227</v>
      </c>
      <c r="N9" s="22">
        <v>21.48</v>
      </c>
      <c r="O9" s="22">
        <v>27.79</v>
      </c>
      <c r="P9" s="22" t="s">
        <v>228</v>
      </c>
      <c r="Q9" s="23" t="s">
        <v>777</v>
      </c>
      <c r="R9" s="23" t="s">
        <v>777</v>
      </c>
    </row>
    <row r="10" spans="1:19" s="28" customFormat="1" ht="96" x14ac:dyDescent="0.2">
      <c r="A10" s="20" t="s">
        <v>661</v>
      </c>
      <c r="B10" s="20" t="s">
        <v>514</v>
      </c>
      <c r="C10" s="20">
        <v>156.5</v>
      </c>
      <c r="D10" s="20" t="s">
        <v>176</v>
      </c>
      <c r="E10" s="23">
        <v>36.57</v>
      </c>
      <c r="F10" s="23">
        <v>36.57</v>
      </c>
      <c r="G10" s="23" t="s">
        <v>515</v>
      </c>
      <c r="H10" s="24">
        <v>34.57</v>
      </c>
      <c r="I10" s="24">
        <v>34.57</v>
      </c>
      <c r="J10" s="8" t="s">
        <v>521</v>
      </c>
      <c r="K10" s="21">
        <v>17.989999999999998</v>
      </c>
      <c r="L10" s="21">
        <v>23.77</v>
      </c>
      <c r="M10" s="21" t="s">
        <v>522</v>
      </c>
      <c r="N10" s="22">
        <v>21.85</v>
      </c>
      <c r="O10" s="22">
        <v>24.38</v>
      </c>
      <c r="P10" s="22" t="s">
        <v>523</v>
      </c>
      <c r="Q10" s="23"/>
      <c r="R10" s="23"/>
    </row>
    <row r="11" spans="1:19" s="28" customFormat="1" ht="409" customHeight="1" x14ac:dyDescent="0.2">
      <c r="A11" s="20" t="s">
        <v>612</v>
      </c>
      <c r="B11" s="20" t="s">
        <v>171</v>
      </c>
      <c r="C11" s="20">
        <v>8.06</v>
      </c>
      <c r="D11" s="20" t="s">
        <v>145</v>
      </c>
      <c r="E11" s="23"/>
      <c r="F11" s="23"/>
      <c r="G11" s="23"/>
      <c r="H11" s="24"/>
      <c r="I11" s="24"/>
      <c r="J11" s="24"/>
      <c r="K11" s="21"/>
      <c r="L11" s="21"/>
      <c r="M11" s="21"/>
      <c r="N11" s="22"/>
      <c r="O11" s="22"/>
      <c r="P11" s="22"/>
      <c r="Q11" s="23" t="s">
        <v>304</v>
      </c>
      <c r="R11" s="23"/>
    </row>
    <row r="12" spans="1:19" s="28" customFormat="1" ht="15" customHeight="1" x14ac:dyDescent="0.2">
      <c r="A12" s="20" t="s">
        <v>610</v>
      </c>
      <c r="B12" s="20" t="s">
        <v>171</v>
      </c>
      <c r="C12" s="20">
        <v>19</v>
      </c>
      <c r="D12" s="20"/>
      <c r="E12" s="23">
        <v>32.72</v>
      </c>
      <c r="F12" s="23">
        <v>39.89</v>
      </c>
      <c r="G12" s="23" t="s">
        <v>293</v>
      </c>
      <c r="H12" s="24" t="s">
        <v>770</v>
      </c>
      <c r="I12" s="24" t="s">
        <v>770</v>
      </c>
      <c r="J12" s="24" t="s">
        <v>294</v>
      </c>
      <c r="K12" s="21">
        <v>22.3</v>
      </c>
      <c r="L12" s="21">
        <v>28.95</v>
      </c>
      <c r="M12" s="21" t="s">
        <v>295</v>
      </c>
      <c r="N12" s="22"/>
      <c r="O12" s="22"/>
      <c r="P12" s="22"/>
      <c r="Q12" s="23"/>
      <c r="R12" s="23"/>
    </row>
    <row r="13" spans="1:19" s="28" customFormat="1" ht="409" customHeight="1" x14ac:dyDescent="0.2">
      <c r="A13" s="20" t="s">
        <v>154</v>
      </c>
      <c r="B13" s="20" t="s">
        <v>171</v>
      </c>
      <c r="C13" s="20">
        <v>58</v>
      </c>
      <c r="D13" s="20" t="s">
        <v>145</v>
      </c>
      <c r="E13" s="23"/>
      <c r="F13" s="23"/>
      <c r="G13" s="23"/>
      <c r="H13" s="24"/>
      <c r="I13" s="24"/>
      <c r="J13" s="24"/>
      <c r="K13" s="34">
        <v>24.64</v>
      </c>
      <c r="L13" s="17">
        <v>33.92</v>
      </c>
      <c r="M13" s="17" t="s">
        <v>159</v>
      </c>
      <c r="N13" s="22"/>
      <c r="O13" s="22"/>
      <c r="P13" s="22"/>
      <c r="Q13" s="23"/>
      <c r="R13" s="23"/>
    </row>
    <row r="14" spans="1:19" s="28" customFormat="1" ht="15" customHeight="1" x14ac:dyDescent="0.2">
      <c r="A14" s="20" t="s">
        <v>398</v>
      </c>
      <c r="B14" s="20" t="s">
        <v>171</v>
      </c>
      <c r="C14" s="20">
        <v>8</v>
      </c>
      <c r="D14" s="20" t="s">
        <v>147</v>
      </c>
      <c r="E14" s="23"/>
      <c r="F14" s="23"/>
      <c r="G14" s="23"/>
      <c r="H14" s="24"/>
      <c r="I14" s="24"/>
      <c r="J14" s="24"/>
      <c r="K14" s="21"/>
      <c r="L14" s="21"/>
      <c r="M14" s="21"/>
      <c r="N14" s="22"/>
      <c r="O14" s="22"/>
      <c r="P14" s="22"/>
      <c r="Q14" s="23"/>
      <c r="R14" s="23"/>
    </row>
    <row r="15" spans="1:19" s="31" customFormat="1" ht="16" x14ac:dyDescent="0.2">
      <c r="A15" s="20" t="s">
        <v>302</v>
      </c>
      <c r="B15" s="20" t="s">
        <v>171</v>
      </c>
      <c r="C15" s="20">
        <v>7.25</v>
      </c>
      <c r="D15" s="20" t="s">
        <v>145</v>
      </c>
      <c r="E15" s="23">
        <v>22.5</v>
      </c>
      <c r="F15" s="23" t="s">
        <v>771</v>
      </c>
      <c r="G15" s="23"/>
      <c r="H15" s="24"/>
      <c r="I15" s="24"/>
      <c r="J15" s="24"/>
      <c r="K15" s="21">
        <v>18</v>
      </c>
      <c r="L15" s="21"/>
      <c r="M15" s="21"/>
      <c r="N15" s="22"/>
      <c r="O15" s="22"/>
      <c r="P15" s="22"/>
      <c r="Q15" s="23"/>
      <c r="R15" s="23"/>
      <c r="S15" s="30"/>
    </row>
    <row r="16" spans="1:19" s="28" customFormat="1" ht="409" customHeight="1" x14ac:dyDescent="0.2">
      <c r="A16" s="20" t="s">
        <v>648</v>
      </c>
      <c r="B16" s="20" t="s">
        <v>171</v>
      </c>
      <c r="C16" s="20">
        <v>5</v>
      </c>
      <c r="D16" s="20" t="s">
        <v>543</v>
      </c>
      <c r="E16" s="23"/>
      <c r="F16" s="23"/>
      <c r="G16" s="23"/>
      <c r="H16" s="24"/>
      <c r="I16" s="24"/>
      <c r="J16" s="24"/>
      <c r="K16" s="21"/>
      <c r="L16" s="21"/>
      <c r="M16" s="21"/>
      <c r="N16" s="22"/>
      <c r="O16" s="22"/>
      <c r="P16" s="22"/>
      <c r="Q16" s="23"/>
      <c r="R16" s="23"/>
    </row>
    <row r="17" spans="1:18" s="28" customFormat="1" ht="15" customHeight="1" x14ac:dyDescent="0.2">
      <c r="A17" s="20" t="s">
        <v>622</v>
      </c>
      <c r="B17" s="20" t="s">
        <v>171</v>
      </c>
      <c r="C17" s="20">
        <v>14</v>
      </c>
      <c r="D17" s="20" t="s">
        <v>145</v>
      </c>
      <c r="E17" s="23">
        <v>23.4</v>
      </c>
      <c r="F17" s="23">
        <v>26.2</v>
      </c>
      <c r="G17" s="23" t="s">
        <v>174</v>
      </c>
      <c r="H17" s="24" t="s">
        <v>772</v>
      </c>
      <c r="I17" s="24" t="s">
        <v>362</v>
      </c>
      <c r="J17" s="24"/>
      <c r="K17" s="21" t="s">
        <v>363</v>
      </c>
      <c r="L17" s="21">
        <v>17</v>
      </c>
      <c r="M17" s="21" t="s">
        <v>174</v>
      </c>
      <c r="N17" s="22"/>
      <c r="O17" s="22"/>
      <c r="P17" s="22"/>
      <c r="Q17" s="23" t="s">
        <v>364</v>
      </c>
      <c r="R17" s="23" t="s">
        <v>365</v>
      </c>
    </row>
    <row r="18" spans="1:18" s="28" customFormat="1" ht="16" x14ac:dyDescent="0.2">
      <c r="A18" s="20" t="s">
        <v>653</v>
      </c>
      <c r="B18" s="20" t="s">
        <v>171</v>
      </c>
      <c r="C18" s="20">
        <v>9</v>
      </c>
      <c r="D18" s="20" t="s">
        <v>149</v>
      </c>
      <c r="E18" s="23"/>
      <c r="F18" s="23"/>
      <c r="G18" s="23"/>
      <c r="H18" s="24" t="s">
        <v>571</v>
      </c>
      <c r="I18" s="24" t="s">
        <v>571</v>
      </c>
      <c r="J18" s="24"/>
      <c r="K18" s="21"/>
      <c r="L18" s="21"/>
      <c r="M18" s="21"/>
      <c r="N18" s="22"/>
      <c r="O18" s="22"/>
      <c r="P18" s="22"/>
      <c r="Q18" s="23"/>
      <c r="R18" s="23"/>
    </row>
    <row r="19" spans="1:18" s="28" customFormat="1" ht="32" x14ac:dyDescent="0.2">
      <c r="A19" s="20" t="s">
        <v>609</v>
      </c>
      <c r="B19" s="20" t="s">
        <v>171</v>
      </c>
      <c r="C19" s="20">
        <v>31</v>
      </c>
      <c r="D19" s="20" t="s">
        <v>176</v>
      </c>
      <c r="E19" s="23" t="s">
        <v>289</v>
      </c>
      <c r="F19" s="23" t="s">
        <v>767</v>
      </c>
      <c r="G19" s="23"/>
      <c r="H19" s="24" t="s">
        <v>768</v>
      </c>
      <c r="I19" s="24" t="s">
        <v>769</v>
      </c>
      <c r="J19" s="24"/>
      <c r="K19" s="21">
        <v>21.06</v>
      </c>
      <c r="L19" s="21">
        <v>30.68</v>
      </c>
      <c r="M19" s="21"/>
      <c r="N19" s="22"/>
      <c r="O19" s="22"/>
      <c r="P19" s="22"/>
      <c r="Q19" s="23"/>
      <c r="R19" s="23"/>
    </row>
    <row r="20" spans="1:18" s="28" customFormat="1" ht="15" customHeight="1" x14ac:dyDescent="0.2">
      <c r="A20" s="20" t="s">
        <v>643</v>
      </c>
      <c r="B20" s="20" t="s">
        <v>171</v>
      </c>
      <c r="C20" s="20">
        <v>12</v>
      </c>
      <c r="D20" s="20" t="s">
        <v>115</v>
      </c>
      <c r="E20" s="23">
        <v>22.85</v>
      </c>
      <c r="F20" s="23">
        <v>35.130000000000003</v>
      </c>
      <c r="G20" s="23" t="s">
        <v>509</v>
      </c>
      <c r="H20" s="24"/>
      <c r="I20" s="24"/>
      <c r="J20" s="24"/>
      <c r="K20" s="21">
        <v>22.85</v>
      </c>
      <c r="L20" s="21">
        <v>22.85</v>
      </c>
      <c r="M20" s="21" t="s">
        <v>510</v>
      </c>
      <c r="N20" s="22"/>
      <c r="O20" s="22"/>
      <c r="P20" s="22"/>
      <c r="Q20" s="23"/>
      <c r="R20" s="23"/>
    </row>
    <row r="21" spans="1:18" s="28" customFormat="1" ht="15" customHeight="1" x14ac:dyDescent="0.2">
      <c r="A21" s="20" t="s">
        <v>662</v>
      </c>
      <c r="B21" s="20" t="s">
        <v>171</v>
      </c>
      <c r="C21" s="20">
        <v>27.5</v>
      </c>
      <c r="D21" s="20" t="s">
        <v>176</v>
      </c>
      <c r="E21" s="23"/>
      <c r="F21" s="23"/>
      <c r="G21" s="23"/>
      <c r="H21" s="24"/>
      <c r="I21" s="24"/>
      <c r="J21" s="24"/>
      <c r="K21" s="21"/>
      <c r="L21" s="21"/>
      <c r="M21" s="21"/>
      <c r="N21" s="22"/>
      <c r="O21" s="22"/>
      <c r="P21" s="22"/>
      <c r="Q21" s="23"/>
      <c r="R21" s="23"/>
    </row>
    <row r="22" spans="1:18" s="28" customFormat="1" ht="32" x14ac:dyDescent="0.2">
      <c r="A22" s="20" t="s">
        <v>606</v>
      </c>
      <c r="B22" s="20" t="s">
        <v>171</v>
      </c>
      <c r="C22" s="20">
        <v>22</v>
      </c>
      <c r="D22" s="20" t="s">
        <v>176</v>
      </c>
      <c r="E22" s="23">
        <v>19.23</v>
      </c>
      <c r="F22" s="23">
        <v>23.55</v>
      </c>
      <c r="G22" s="23" t="s">
        <v>268</v>
      </c>
      <c r="H22" s="24" t="s">
        <v>766</v>
      </c>
      <c r="I22" s="24"/>
      <c r="J22" s="24"/>
      <c r="K22" s="21">
        <v>17.55</v>
      </c>
      <c r="L22" s="21">
        <v>18.55</v>
      </c>
      <c r="M22" s="21"/>
      <c r="N22" s="22"/>
      <c r="O22" s="22"/>
      <c r="P22" s="22"/>
      <c r="Q22" s="23" t="s">
        <v>710</v>
      </c>
      <c r="R22" s="23" t="s">
        <v>710</v>
      </c>
    </row>
    <row r="23" spans="1:18" s="28" customFormat="1" ht="112" x14ac:dyDescent="0.2">
      <c r="A23" s="20" t="s">
        <v>607</v>
      </c>
      <c r="B23" s="20" t="s">
        <v>171</v>
      </c>
      <c r="C23" s="20">
        <v>30.75</v>
      </c>
      <c r="D23" s="20" t="s">
        <v>272</v>
      </c>
      <c r="E23" s="23">
        <v>32.299999999999997</v>
      </c>
      <c r="F23" s="23"/>
      <c r="G23" s="7" t="s">
        <v>280</v>
      </c>
      <c r="H23" s="24">
        <v>12.48</v>
      </c>
      <c r="I23" s="24"/>
      <c r="J23" s="8" t="s">
        <v>281</v>
      </c>
      <c r="K23" s="21">
        <v>18</v>
      </c>
      <c r="L23" s="21">
        <v>33.69</v>
      </c>
      <c r="M23" s="17" t="s">
        <v>282</v>
      </c>
      <c r="N23" s="22"/>
      <c r="O23" s="22"/>
      <c r="P23" s="22"/>
      <c r="Q23" s="23"/>
      <c r="R23" s="23"/>
    </row>
    <row r="24" spans="1:18" s="28" customFormat="1" ht="48" x14ac:dyDescent="0.2">
      <c r="A24" s="39" t="s">
        <v>849</v>
      </c>
      <c r="B24" s="39" t="s">
        <v>171</v>
      </c>
      <c r="C24" s="40">
        <v>10</v>
      </c>
      <c r="D24" s="40" t="s">
        <v>145</v>
      </c>
      <c r="E24" s="45">
        <v>25.48</v>
      </c>
      <c r="F24" s="45">
        <v>32.32</v>
      </c>
      <c r="G24" s="74" t="s">
        <v>858</v>
      </c>
      <c r="H24" s="41"/>
      <c r="I24" s="41"/>
      <c r="J24" s="41"/>
      <c r="K24" s="50">
        <v>22.08</v>
      </c>
      <c r="L24" s="50">
        <v>28</v>
      </c>
      <c r="M24" s="75" t="s">
        <v>859</v>
      </c>
      <c r="N24" s="44"/>
      <c r="O24" s="44"/>
      <c r="P24" s="44"/>
      <c r="Q24" s="45"/>
      <c r="R24" s="45"/>
    </row>
    <row r="25" spans="1:18" s="28" customFormat="1" ht="32" x14ac:dyDescent="0.2">
      <c r="A25" s="18" t="s">
        <v>659</v>
      </c>
      <c r="B25" s="18" t="s">
        <v>171</v>
      </c>
      <c r="C25" s="18">
        <v>13.8</v>
      </c>
      <c r="D25" s="18" t="s">
        <v>176</v>
      </c>
      <c r="E25" s="7" t="s">
        <v>391</v>
      </c>
      <c r="F25" s="7"/>
      <c r="G25" s="7"/>
      <c r="H25" s="24"/>
      <c r="I25" s="24"/>
      <c r="J25" s="24"/>
      <c r="K25" s="21"/>
      <c r="L25" s="21"/>
      <c r="M25" s="21"/>
      <c r="N25" s="22"/>
      <c r="O25" s="22"/>
      <c r="P25" s="22"/>
      <c r="Q25" s="23"/>
      <c r="R25" s="23"/>
    </row>
    <row r="26" spans="1:18" s="28" customFormat="1" ht="16" x14ac:dyDescent="0.2">
      <c r="A26" s="20" t="s">
        <v>604</v>
      </c>
      <c r="B26" s="20" t="s">
        <v>171</v>
      </c>
      <c r="C26" s="20">
        <v>10</v>
      </c>
      <c r="D26" s="20" t="s">
        <v>145</v>
      </c>
      <c r="E26" s="23" t="s">
        <v>763</v>
      </c>
      <c r="F26" s="23" t="s">
        <v>763</v>
      </c>
      <c r="G26" s="23"/>
      <c r="H26" s="24" t="s">
        <v>712</v>
      </c>
      <c r="I26" s="24" t="s">
        <v>712</v>
      </c>
      <c r="J26" s="24"/>
      <c r="K26" s="21" t="s">
        <v>764</v>
      </c>
      <c r="L26" s="21" t="s">
        <v>765</v>
      </c>
      <c r="M26" s="21"/>
      <c r="N26" s="22"/>
      <c r="O26" s="22"/>
      <c r="P26" s="22"/>
      <c r="Q26" s="23"/>
      <c r="R26" s="23"/>
    </row>
    <row r="27" spans="1:18" s="28" customFormat="1" ht="16" x14ac:dyDescent="0.2">
      <c r="A27" s="20" t="s">
        <v>656</v>
      </c>
      <c r="B27" s="20" t="s">
        <v>171</v>
      </c>
      <c r="C27" s="20">
        <v>25</v>
      </c>
      <c r="D27" s="20" t="s">
        <v>312</v>
      </c>
      <c r="E27" s="23"/>
      <c r="F27" s="23"/>
      <c r="G27" s="23"/>
      <c r="H27" s="24"/>
      <c r="I27" s="24"/>
      <c r="J27" s="24"/>
      <c r="K27" s="21"/>
      <c r="L27" s="21"/>
      <c r="M27" s="21"/>
      <c r="N27" s="22"/>
      <c r="O27" s="22"/>
      <c r="P27" s="22"/>
      <c r="Q27" s="23" t="s">
        <v>781</v>
      </c>
      <c r="R27" s="23" t="s">
        <v>782</v>
      </c>
    </row>
    <row r="28" spans="1:18" s="28" customFormat="1" ht="16" x14ac:dyDescent="0.2">
      <c r="A28" s="20" t="s">
        <v>175</v>
      </c>
      <c r="B28" s="20" t="s">
        <v>171</v>
      </c>
      <c r="C28" s="20">
        <v>6</v>
      </c>
      <c r="D28" s="20" t="s">
        <v>149</v>
      </c>
      <c r="E28" s="23"/>
      <c r="F28" s="23"/>
      <c r="G28" s="37"/>
      <c r="H28" s="24" t="s">
        <v>762</v>
      </c>
      <c r="I28" s="24" t="s">
        <v>157</v>
      </c>
      <c r="J28" s="24" t="s">
        <v>174</v>
      </c>
      <c r="K28" s="21"/>
      <c r="L28" s="21"/>
      <c r="M28" s="35"/>
      <c r="N28" s="22"/>
      <c r="O28" s="22"/>
      <c r="P28" s="22"/>
      <c r="Q28" s="23"/>
      <c r="R28" s="23"/>
    </row>
    <row r="29" spans="1:18" s="28" customFormat="1" ht="16" x14ac:dyDescent="0.2">
      <c r="A29" s="20" t="s">
        <v>655</v>
      </c>
      <c r="B29" s="20" t="s">
        <v>171</v>
      </c>
      <c r="C29" s="20"/>
      <c r="D29" s="20" t="s">
        <v>312</v>
      </c>
      <c r="E29" s="23" t="s">
        <v>775</v>
      </c>
      <c r="F29" s="23"/>
      <c r="G29" s="23"/>
      <c r="H29" s="24"/>
      <c r="I29" s="24"/>
      <c r="J29" s="24"/>
      <c r="K29" s="21">
        <v>23.64</v>
      </c>
      <c r="L29" s="21">
        <v>26.24</v>
      </c>
      <c r="M29" s="21"/>
      <c r="N29" s="22"/>
      <c r="O29" s="22"/>
      <c r="P29" s="22"/>
      <c r="Q29" s="23"/>
      <c r="R29" s="23"/>
    </row>
    <row r="30" spans="1:18" s="28" customFormat="1" ht="32" x14ac:dyDescent="0.2">
      <c r="A30" s="20" t="s">
        <v>645</v>
      </c>
      <c r="B30" s="20" t="s">
        <v>171</v>
      </c>
      <c r="C30" s="20">
        <v>44.7</v>
      </c>
      <c r="D30" s="20" t="s">
        <v>145</v>
      </c>
      <c r="E30" s="23">
        <v>34.33</v>
      </c>
      <c r="F30" s="23">
        <v>37.869999999999997</v>
      </c>
      <c r="G30" s="23" t="s">
        <v>536</v>
      </c>
      <c r="H30" s="24">
        <v>31.77</v>
      </c>
      <c r="I30" s="24">
        <v>34.380000000000003</v>
      </c>
      <c r="J30" s="24" t="s">
        <v>536</v>
      </c>
      <c r="K30" s="21">
        <v>20.97</v>
      </c>
      <c r="L30" s="21">
        <v>25.18</v>
      </c>
      <c r="M30" s="21" t="s">
        <v>536</v>
      </c>
      <c r="N30" s="22"/>
      <c r="O30" s="22"/>
      <c r="P30" s="22"/>
      <c r="Q30" s="23" t="s">
        <v>537</v>
      </c>
      <c r="R30" s="23" t="s">
        <v>537</v>
      </c>
    </row>
    <row r="31" spans="1:18" s="28" customFormat="1" ht="16" x14ac:dyDescent="0.2">
      <c r="A31" s="20" t="s">
        <v>619</v>
      </c>
      <c r="B31" s="20" t="s">
        <v>171</v>
      </c>
      <c r="C31" s="20"/>
      <c r="D31" s="20" t="s">
        <v>149</v>
      </c>
      <c r="E31" s="23"/>
      <c r="F31" s="23"/>
      <c r="G31" s="23"/>
      <c r="H31" s="24"/>
      <c r="I31" s="24"/>
      <c r="J31" s="24"/>
      <c r="K31" s="21"/>
      <c r="L31" s="21"/>
      <c r="M31" s="21"/>
      <c r="N31" s="22"/>
      <c r="O31" s="22"/>
      <c r="P31" s="22"/>
      <c r="Q31" s="23"/>
      <c r="R31" s="23"/>
    </row>
    <row r="32" spans="1:18" s="28" customFormat="1" ht="50" customHeight="1" x14ac:dyDescent="0.2">
      <c r="A32" s="20" t="s">
        <v>642</v>
      </c>
      <c r="B32" s="20" t="s">
        <v>171</v>
      </c>
      <c r="C32" s="20">
        <v>8</v>
      </c>
      <c r="D32" s="20" t="s">
        <v>149</v>
      </c>
      <c r="E32" s="23"/>
      <c r="F32" s="23"/>
      <c r="G32" s="23"/>
      <c r="H32" s="24"/>
      <c r="I32" s="24"/>
      <c r="J32" s="24"/>
      <c r="K32" s="21"/>
      <c r="L32" s="21"/>
      <c r="M32" s="21"/>
      <c r="N32" s="22"/>
      <c r="O32" s="22"/>
      <c r="P32" s="22"/>
      <c r="Q32" s="23"/>
      <c r="R32" s="23"/>
    </row>
    <row r="33" spans="1:19" s="28" customFormat="1" ht="16" x14ac:dyDescent="0.2">
      <c r="A33" s="20" t="s">
        <v>639</v>
      </c>
      <c r="B33" s="20" t="s">
        <v>171</v>
      </c>
      <c r="C33" s="20">
        <v>18</v>
      </c>
      <c r="D33" s="20" t="s">
        <v>145</v>
      </c>
      <c r="E33" s="23"/>
      <c r="F33" s="23"/>
      <c r="G33" s="23"/>
      <c r="H33" s="24"/>
      <c r="I33" s="24"/>
      <c r="J33" s="24"/>
      <c r="K33" s="21"/>
      <c r="L33" s="21"/>
      <c r="M33" s="21"/>
      <c r="N33" s="22"/>
      <c r="O33" s="22"/>
      <c r="P33" s="22"/>
      <c r="Q33" s="23"/>
      <c r="R33" s="23"/>
    </row>
    <row r="34" spans="1:19" s="28" customFormat="1" ht="50" customHeight="1" x14ac:dyDescent="0.2">
      <c r="A34" s="20" t="s">
        <v>615</v>
      </c>
      <c r="B34" s="20" t="s">
        <v>171</v>
      </c>
      <c r="C34" s="20">
        <v>10</v>
      </c>
      <c r="D34" s="20" t="s">
        <v>145</v>
      </c>
      <c r="E34" s="23">
        <v>23.45</v>
      </c>
      <c r="F34" s="23">
        <v>31.07</v>
      </c>
      <c r="G34" s="7" t="s">
        <v>331</v>
      </c>
      <c r="H34" s="24">
        <v>200</v>
      </c>
      <c r="I34" s="24">
        <v>200</v>
      </c>
      <c r="J34" s="24"/>
      <c r="K34" s="21">
        <v>18.84</v>
      </c>
      <c r="L34" s="21">
        <v>25.67</v>
      </c>
      <c r="M34" s="17" t="s">
        <v>332</v>
      </c>
      <c r="N34" s="22"/>
      <c r="O34" s="22"/>
      <c r="P34" s="22"/>
      <c r="Q34" s="23"/>
      <c r="R34" s="23"/>
    </row>
    <row r="35" spans="1:19" s="28" customFormat="1" ht="409.6" x14ac:dyDescent="0.2">
      <c r="A35" s="20" t="s">
        <v>634</v>
      </c>
      <c r="B35" s="20" t="s">
        <v>171</v>
      </c>
      <c r="C35" s="20">
        <v>6</v>
      </c>
      <c r="D35" s="20" t="s">
        <v>145</v>
      </c>
      <c r="E35" s="23" t="s">
        <v>443</v>
      </c>
      <c r="F35" s="23"/>
      <c r="G35" s="23"/>
      <c r="H35" s="24">
        <v>855.75</v>
      </c>
      <c r="I35" s="24">
        <v>855.75</v>
      </c>
      <c r="J35" s="76" t="s">
        <v>444</v>
      </c>
      <c r="K35" s="21" t="s">
        <v>443</v>
      </c>
      <c r="L35" s="21"/>
      <c r="M35" s="21"/>
      <c r="N35" s="22"/>
      <c r="O35" s="22"/>
      <c r="P35" s="22"/>
      <c r="Q35" s="23"/>
      <c r="R35" s="23"/>
    </row>
    <row r="36" spans="1:19" s="28" customFormat="1" ht="32" x14ac:dyDescent="0.2">
      <c r="A36" s="20" t="s">
        <v>640</v>
      </c>
      <c r="B36" s="20" t="s">
        <v>171</v>
      </c>
      <c r="C36" s="20">
        <v>6.5</v>
      </c>
      <c r="D36" s="20" t="s">
        <v>145</v>
      </c>
      <c r="E36" s="23" t="s">
        <v>503</v>
      </c>
      <c r="F36" s="23"/>
      <c r="G36" s="23"/>
      <c r="H36" s="24" t="s">
        <v>427</v>
      </c>
      <c r="I36" s="24"/>
      <c r="J36" s="24"/>
      <c r="K36" s="21" t="s">
        <v>504</v>
      </c>
      <c r="L36" s="21"/>
      <c r="M36" s="21"/>
      <c r="N36" s="22"/>
      <c r="O36" s="22"/>
      <c r="P36" s="22"/>
      <c r="Q36" s="23"/>
      <c r="R36" s="23"/>
    </row>
    <row r="37" spans="1:19" s="28" customFormat="1" ht="64" x14ac:dyDescent="0.2">
      <c r="A37" s="20" t="s">
        <v>647</v>
      </c>
      <c r="B37" s="20" t="s">
        <v>171</v>
      </c>
      <c r="C37" s="20">
        <v>11</v>
      </c>
      <c r="D37" s="20" t="s">
        <v>542</v>
      </c>
      <c r="E37" s="23">
        <v>21.39</v>
      </c>
      <c r="F37" s="23"/>
      <c r="G37" s="23"/>
      <c r="H37" s="24" t="s">
        <v>202</v>
      </c>
      <c r="I37" s="24"/>
      <c r="J37" s="24"/>
      <c r="K37" s="21" t="s">
        <v>774</v>
      </c>
      <c r="L37" s="21">
        <v>18.72</v>
      </c>
      <c r="M37" s="21"/>
      <c r="N37" s="22"/>
      <c r="O37" s="22"/>
      <c r="P37" s="22"/>
      <c r="Q37" s="23"/>
      <c r="R37" s="23"/>
    </row>
    <row r="38" spans="1:19" s="28" customFormat="1" ht="16" x14ac:dyDescent="0.2">
      <c r="A38" s="20" t="s">
        <v>153</v>
      </c>
      <c r="B38" s="20" t="s">
        <v>171</v>
      </c>
      <c r="C38" s="20">
        <v>5</v>
      </c>
      <c r="D38" s="20" t="s">
        <v>149</v>
      </c>
      <c r="E38" s="23"/>
      <c r="F38" s="23"/>
      <c r="G38" s="23"/>
      <c r="H38" s="24"/>
      <c r="I38" s="24"/>
      <c r="J38" s="24"/>
      <c r="K38" s="21"/>
      <c r="L38" s="21"/>
      <c r="M38" s="21"/>
      <c r="N38" s="22"/>
      <c r="O38" s="22"/>
      <c r="P38" s="22"/>
      <c r="Q38" s="23"/>
      <c r="R38" s="23"/>
    </row>
    <row r="39" spans="1:19" s="28" customFormat="1" ht="24.75" customHeight="1" x14ac:dyDescent="0.2">
      <c r="A39" s="20" t="s">
        <v>635</v>
      </c>
      <c r="B39" s="20" t="s">
        <v>171</v>
      </c>
      <c r="C39" s="20">
        <v>28.5</v>
      </c>
      <c r="D39" s="20" t="s">
        <v>145</v>
      </c>
      <c r="E39" s="23">
        <v>19.149999999999999</v>
      </c>
      <c r="F39" s="23">
        <v>27.55</v>
      </c>
      <c r="G39" s="23" t="s">
        <v>825</v>
      </c>
      <c r="H39" s="24"/>
      <c r="I39" s="24"/>
      <c r="J39" s="24"/>
      <c r="K39" s="21">
        <v>14.75</v>
      </c>
      <c r="L39" s="21">
        <v>23.15</v>
      </c>
      <c r="M39" s="21" t="s">
        <v>450</v>
      </c>
      <c r="N39" s="22"/>
      <c r="O39" s="22"/>
      <c r="P39" s="22"/>
      <c r="Q39" s="23" t="s">
        <v>780</v>
      </c>
      <c r="R39" s="23" t="s">
        <v>780</v>
      </c>
    </row>
    <row r="40" spans="1:19" s="28" customFormat="1" x14ac:dyDescent="0.2">
      <c r="A40" s="39" t="s">
        <v>832</v>
      </c>
      <c r="B40" s="39" t="s">
        <v>148</v>
      </c>
      <c r="C40" s="39"/>
      <c r="D40" s="39" t="s">
        <v>149</v>
      </c>
      <c r="E40" s="57"/>
      <c r="F40" s="57"/>
      <c r="G40" s="57"/>
      <c r="H40" s="54"/>
      <c r="I40" s="54"/>
      <c r="J40" s="54"/>
      <c r="K40" s="58"/>
      <c r="L40" s="58"/>
      <c r="M40" s="58"/>
      <c r="N40" s="56"/>
      <c r="O40" s="56"/>
      <c r="P40" s="56"/>
      <c r="Q40" s="57"/>
      <c r="R40" s="57"/>
      <c r="S40" s="77"/>
    </row>
    <row r="41" spans="1:19" s="28" customFormat="1" ht="16" x14ac:dyDescent="0.2">
      <c r="A41" s="20" t="s">
        <v>618</v>
      </c>
      <c r="B41" s="20" t="s">
        <v>148</v>
      </c>
      <c r="C41" s="20">
        <v>2.5</v>
      </c>
      <c r="D41" s="20" t="s">
        <v>145</v>
      </c>
      <c r="E41" s="23" t="s">
        <v>357</v>
      </c>
      <c r="F41" s="23"/>
      <c r="G41" s="23"/>
      <c r="H41" s="24" t="s">
        <v>691</v>
      </c>
      <c r="I41" s="24"/>
      <c r="J41" s="24"/>
      <c r="K41" s="21" t="s">
        <v>205</v>
      </c>
      <c r="L41" s="21"/>
      <c r="M41" s="21"/>
      <c r="N41" s="22"/>
      <c r="O41" s="22"/>
      <c r="P41" s="22"/>
      <c r="Q41" s="23"/>
      <c r="R41" s="23"/>
    </row>
    <row r="42" spans="1:19" s="28" customFormat="1" ht="16" x14ac:dyDescent="0.2">
      <c r="A42" s="20" t="s">
        <v>627</v>
      </c>
      <c r="B42" s="20" t="s">
        <v>148</v>
      </c>
      <c r="C42" s="20">
        <v>0</v>
      </c>
      <c r="D42" s="20" t="s">
        <v>145</v>
      </c>
      <c r="E42" s="23"/>
      <c r="F42" s="23"/>
      <c r="G42" s="23"/>
      <c r="H42" s="24"/>
      <c r="I42" s="24"/>
      <c r="J42" s="24"/>
      <c r="K42" s="21"/>
      <c r="L42" s="21"/>
      <c r="M42" s="21"/>
      <c r="N42" s="22"/>
      <c r="O42" s="22"/>
      <c r="P42" s="22"/>
      <c r="Q42" s="23"/>
      <c r="R42" s="23"/>
    </row>
    <row r="43" spans="1:19" s="28" customFormat="1" ht="16" x14ac:dyDescent="0.2">
      <c r="A43" s="20" t="s">
        <v>651</v>
      </c>
      <c r="B43" s="20" t="s">
        <v>148</v>
      </c>
      <c r="C43" s="20"/>
      <c r="D43" s="20" t="s">
        <v>145</v>
      </c>
      <c r="E43" s="23"/>
      <c r="F43" s="23"/>
      <c r="G43" s="23"/>
      <c r="H43" s="24"/>
      <c r="I43" s="24"/>
      <c r="J43" s="24"/>
      <c r="K43" s="21"/>
      <c r="L43" s="21"/>
      <c r="M43" s="21"/>
      <c r="N43" s="22"/>
      <c r="O43" s="22"/>
      <c r="P43" s="22"/>
      <c r="Q43" s="23"/>
      <c r="R43" s="23"/>
    </row>
    <row r="44" spans="1:19" s="28" customFormat="1" ht="16" x14ac:dyDescent="0.2">
      <c r="A44" s="20" t="s">
        <v>654</v>
      </c>
      <c r="B44" s="20" t="s">
        <v>148</v>
      </c>
      <c r="C44" s="20">
        <v>2</v>
      </c>
      <c r="D44" s="20" t="s">
        <v>145</v>
      </c>
      <c r="E44" s="23"/>
      <c r="F44" s="23"/>
      <c r="G44" s="23"/>
      <c r="H44" s="24"/>
      <c r="I44" s="24"/>
      <c r="J44" s="24"/>
      <c r="K44" s="21"/>
      <c r="L44" s="21"/>
      <c r="M44" s="21"/>
      <c r="N44" s="22"/>
      <c r="O44" s="22"/>
      <c r="P44" s="22"/>
      <c r="Q44" s="23"/>
      <c r="R44" s="23"/>
    </row>
    <row r="45" spans="1:19" s="28" customFormat="1" ht="16" x14ac:dyDescent="0.2">
      <c r="A45" s="20" t="s">
        <v>613</v>
      </c>
      <c r="B45" s="20" t="s">
        <v>148</v>
      </c>
      <c r="C45" s="20">
        <v>10.5</v>
      </c>
      <c r="D45" s="20" t="s">
        <v>145</v>
      </c>
      <c r="E45" s="23">
        <v>17.04</v>
      </c>
      <c r="F45" s="23"/>
      <c r="G45" s="23"/>
      <c r="H45" s="24"/>
      <c r="I45" s="24"/>
      <c r="J45" s="24"/>
      <c r="K45" s="21">
        <v>12.08</v>
      </c>
      <c r="L45" s="21"/>
      <c r="M45" s="21"/>
      <c r="N45" s="22"/>
      <c r="O45" s="22"/>
      <c r="P45" s="22"/>
      <c r="Q45" s="23"/>
      <c r="R45" s="23"/>
    </row>
    <row r="46" spans="1:19" s="28" customFormat="1" x14ac:dyDescent="0.2">
      <c r="A46" s="39" t="s">
        <v>839</v>
      </c>
      <c r="B46" s="39" t="s">
        <v>148</v>
      </c>
      <c r="C46" s="39"/>
      <c r="D46" s="39"/>
      <c r="E46" s="57"/>
      <c r="F46" s="57"/>
      <c r="G46" s="57"/>
      <c r="H46" s="54"/>
      <c r="I46" s="54"/>
      <c r="J46" s="54"/>
      <c r="K46" s="58"/>
      <c r="L46" s="58"/>
      <c r="M46" s="58"/>
      <c r="N46" s="56"/>
      <c r="O46" s="56"/>
      <c r="P46" s="56"/>
      <c r="Q46" s="57"/>
      <c r="R46" s="57"/>
      <c r="S46" s="77"/>
    </row>
    <row r="47" spans="1:19" s="28" customFormat="1" ht="16" x14ac:dyDescent="0.2">
      <c r="A47" s="20" t="s">
        <v>588</v>
      </c>
      <c r="B47" s="20" t="s">
        <v>148</v>
      </c>
      <c r="C47" s="20">
        <v>3.5</v>
      </c>
      <c r="D47" s="20" t="s">
        <v>145</v>
      </c>
      <c r="E47" s="7"/>
      <c r="F47" s="7"/>
      <c r="G47" s="7"/>
      <c r="H47" s="8"/>
      <c r="I47" s="8"/>
      <c r="J47" s="8"/>
      <c r="K47" s="17"/>
      <c r="L47" s="17"/>
      <c r="M47" s="17"/>
      <c r="N47" s="16"/>
      <c r="O47" s="16"/>
      <c r="P47" s="16"/>
      <c r="Q47" s="7"/>
      <c r="R47" s="7"/>
    </row>
    <row r="48" spans="1:19" s="28" customFormat="1" ht="16.5" customHeight="1" x14ac:dyDescent="0.2">
      <c r="A48" s="20" t="s">
        <v>649</v>
      </c>
      <c r="B48" s="20" t="s">
        <v>148</v>
      </c>
      <c r="C48" s="20">
        <v>2.5</v>
      </c>
      <c r="D48" s="20" t="s">
        <v>145</v>
      </c>
      <c r="E48" s="23"/>
      <c r="F48" s="23"/>
      <c r="G48" s="23"/>
      <c r="H48" s="24"/>
      <c r="I48" s="24"/>
      <c r="J48" s="24"/>
      <c r="K48" s="21"/>
      <c r="L48" s="21"/>
      <c r="M48" s="21"/>
      <c r="N48" s="22"/>
      <c r="O48" s="22"/>
      <c r="P48" s="22"/>
      <c r="Q48" s="23"/>
      <c r="R48" s="23"/>
    </row>
    <row r="49" spans="1:18" s="28" customFormat="1" ht="409" customHeight="1" x14ac:dyDescent="0.2">
      <c r="A49" s="20" t="s">
        <v>608</v>
      </c>
      <c r="B49" s="20" t="s">
        <v>148</v>
      </c>
      <c r="C49" s="20"/>
      <c r="D49" s="20" t="s">
        <v>145</v>
      </c>
      <c r="E49" s="23"/>
      <c r="F49" s="23"/>
      <c r="G49" s="23"/>
      <c r="H49" s="24"/>
      <c r="I49" s="24"/>
      <c r="J49" s="24"/>
      <c r="K49" s="21"/>
      <c r="L49" s="21"/>
      <c r="M49" s="21"/>
      <c r="N49" s="22"/>
      <c r="O49" s="22"/>
      <c r="P49" s="22"/>
      <c r="Q49" s="23"/>
      <c r="R49" s="23"/>
    </row>
    <row r="50" spans="1:18" s="28" customFormat="1" ht="32" x14ac:dyDescent="0.2">
      <c r="A50" s="20" t="s">
        <v>637</v>
      </c>
      <c r="B50" s="20" t="s">
        <v>148</v>
      </c>
      <c r="C50" s="20">
        <v>4</v>
      </c>
      <c r="D50" s="20" t="s">
        <v>458</v>
      </c>
      <c r="E50" s="23"/>
      <c r="F50" s="23" t="s">
        <v>463</v>
      </c>
      <c r="G50" s="23"/>
      <c r="H50" s="24"/>
      <c r="I50" s="24" t="s">
        <v>427</v>
      </c>
      <c r="J50" s="24"/>
      <c r="K50" s="21"/>
      <c r="L50" s="21"/>
      <c r="M50" s="21"/>
      <c r="N50" s="22"/>
      <c r="O50" s="22"/>
      <c r="P50" s="22"/>
      <c r="Q50" s="23"/>
      <c r="R50" s="23"/>
    </row>
    <row r="51" spans="1:18" s="28" customFormat="1" ht="16" x14ac:dyDescent="0.2">
      <c r="A51" s="20" t="s">
        <v>598</v>
      </c>
      <c r="B51" s="20" t="s">
        <v>148</v>
      </c>
      <c r="C51" s="20">
        <v>8</v>
      </c>
      <c r="D51" s="20" t="s">
        <v>145</v>
      </c>
      <c r="E51" s="23"/>
      <c r="F51" s="23">
        <v>21.16</v>
      </c>
      <c r="G51" s="23"/>
      <c r="H51" s="24"/>
      <c r="I51" s="24"/>
      <c r="J51" s="24"/>
      <c r="K51" s="21">
        <v>16</v>
      </c>
      <c r="L51" s="21">
        <v>17</v>
      </c>
      <c r="M51" s="21"/>
      <c r="N51" s="22"/>
      <c r="O51" s="22"/>
      <c r="P51" s="22"/>
      <c r="Q51" s="23"/>
      <c r="R51" s="23"/>
    </row>
    <row r="52" spans="1:18" s="28" customFormat="1" ht="32" x14ac:dyDescent="0.2">
      <c r="A52" s="20" t="s">
        <v>602</v>
      </c>
      <c r="B52" s="20" t="s">
        <v>148</v>
      </c>
      <c r="C52" s="18"/>
      <c r="D52" s="18" t="s">
        <v>176</v>
      </c>
      <c r="E52" s="26">
        <v>17.29</v>
      </c>
      <c r="F52" s="26">
        <v>22.37</v>
      </c>
      <c r="G52" s="7"/>
      <c r="H52" s="8"/>
      <c r="I52" s="8"/>
      <c r="J52" s="8"/>
      <c r="K52" s="34">
        <v>15.97</v>
      </c>
      <c r="L52" s="34">
        <v>20.66</v>
      </c>
      <c r="M52" s="17"/>
      <c r="N52" s="16"/>
      <c r="O52" s="16"/>
      <c r="P52" s="16"/>
      <c r="Q52" s="7" t="s">
        <v>242</v>
      </c>
      <c r="R52" s="7"/>
    </row>
    <row r="53" spans="1:18" s="28" customFormat="1" ht="365.25" customHeight="1" x14ac:dyDescent="0.2">
      <c r="A53" s="20" t="s">
        <v>624</v>
      </c>
      <c r="B53" s="20" t="s">
        <v>148</v>
      </c>
      <c r="C53" s="20">
        <v>8</v>
      </c>
      <c r="D53" s="20" t="s">
        <v>145</v>
      </c>
      <c r="E53" s="23">
        <v>27</v>
      </c>
      <c r="F53" s="23"/>
      <c r="G53" s="23" t="s">
        <v>376</v>
      </c>
      <c r="H53" s="24"/>
      <c r="I53" s="24"/>
      <c r="J53" s="24"/>
      <c r="K53" s="21">
        <v>20</v>
      </c>
      <c r="L53" s="21"/>
      <c r="M53" s="21"/>
      <c r="N53" s="22"/>
      <c r="O53" s="22"/>
      <c r="P53" s="22"/>
      <c r="Q53" s="23"/>
      <c r="R53" s="23"/>
    </row>
    <row r="54" spans="1:18" s="28" customFormat="1" ht="50" customHeight="1" x14ac:dyDescent="0.2">
      <c r="A54" s="20" t="s">
        <v>620</v>
      </c>
      <c r="B54" s="20" t="s">
        <v>148</v>
      </c>
      <c r="C54" s="20">
        <v>0</v>
      </c>
      <c r="D54" s="20" t="s">
        <v>149</v>
      </c>
      <c r="E54" s="23"/>
      <c r="F54" s="23"/>
      <c r="G54" s="23"/>
      <c r="H54" s="24"/>
      <c r="I54" s="24"/>
      <c r="J54" s="24"/>
      <c r="K54" s="21"/>
      <c r="L54" s="21"/>
      <c r="M54" s="21"/>
      <c r="N54" s="22"/>
      <c r="O54" s="22"/>
      <c r="P54" s="22"/>
      <c r="Q54" s="23"/>
      <c r="R54" s="23"/>
    </row>
    <row r="55" spans="1:18" s="28" customFormat="1" ht="409" customHeight="1" x14ac:dyDescent="0.2">
      <c r="A55" s="20" t="s">
        <v>616</v>
      </c>
      <c r="B55" s="20" t="s">
        <v>148</v>
      </c>
      <c r="C55" s="20">
        <v>3.25</v>
      </c>
      <c r="D55" s="20" t="s">
        <v>145</v>
      </c>
      <c r="E55" s="23"/>
      <c r="F55" s="23"/>
      <c r="G55" s="23"/>
      <c r="H55" s="24" t="s">
        <v>294</v>
      </c>
      <c r="I55" s="24"/>
      <c r="J55" s="24"/>
      <c r="K55" s="21"/>
      <c r="L55" s="21"/>
      <c r="M55" s="21"/>
      <c r="N55" s="22"/>
      <c r="O55" s="22"/>
      <c r="P55" s="22"/>
      <c r="Q55" s="23"/>
      <c r="R55" s="23"/>
    </row>
    <row r="56" spans="1:18" s="28" customFormat="1" ht="16" x14ac:dyDescent="0.2">
      <c r="A56" s="20" t="s">
        <v>595</v>
      </c>
      <c r="B56" s="20" t="s">
        <v>148</v>
      </c>
      <c r="C56" s="20">
        <v>1</v>
      </c>
      <c r="D56" s="20" t="s">
        <v>145</v>
      </c>
      <c r="E56" s="7"/>
      <c r="F56" s="7"/>
      <c r="G56" s="7"/>
      <c r="H56" s="8"/>
      <c r="I56" s="8"/>
      <c r="J56" s="8"/>
      <c r="K56" s="17"/>
      <c r="L56" s="17"/>
      <c r="M56" s="17"/>
      <c r="N56" s="16"/>
      <c r="O56" s="16"/>
      <c r="P56" s="16"/>
      <c r="Q56" s="7"/>
      <c r="R56" s="7"/>
    </row>
    <row r="57" spans="1:18" s="28" customFormat="1" ht="28.5" customHeight="1" x14ac:dyDescent="0.2">
      <c r="A57" s="18" t="s">
        <v>146</v>
      </c>
      <c r="B57" s="18" t="s">
        <v>148</v>
      </c>
      <c r="C57" s="18">
        <v>2.5</v>
      </c>
      <c r="D57" s="18" t="s">
        <v>147</v>
      </c>
      <c r="E57" s="23"/>
      <c r="F57" s="23"/>
      <c r="G57" s="23"/>
      <c r="H57" s="24"/>
      <c r="I57" s="24"/>
      <c r="J57" s="24"/>
      <c r="K57" s="21"/>
      <c r="L57" s="21"/>
      <c r="M57" s="21"/>
      <c r="N57" s="22"/>
      <c r="O57" s="22"/>
      <c r="P57" s="22"/>
      <c r="Q57" s="23"/>
      <c r="R57" s="23"/>
    </row>
    <row r="58" spans="1:18" s="28" customFormat="1" ht="16" x14ac:dyDescent="0.2">
      <c r="A58" s="20" t="s">
        <v>601</v>
      </c>
      <c r="B58" s="20" t="s">
        <v>148</v>
      </c>
      <c r="C58" s="20">
        <v>1.5</v>
      </c>
      <c r="D58" s="20" t="s">
        <v>145</v>
      </c>
      <c r="E58" s="23"/>
      <c r="F58" s="23"/>
      <c r="G58" s="23"/>
      <c r="H58" s="24"/>
      <c r="I58" s="24"/>
      <c r="J58" s="24"/>
      <c r="K58" s="21"/>
      <c r="L58" s="21"/>
      <c r="M58" s="21"/>
      <c r="N58" s="22"/>
      <c r="O58" s="22"/>
      <c r="P58" s="22"/>
      <c r="Q58" s="23"/>
      <c r="R58" s="23"/>
    </row>
    <row r="59" spans="1:18" s="28" customFormat="1" ht="16" x14ac:dyDescent="0.2">
      <c r="A59" s="20" t="s">
        <v>641</v>
      </c>
      <c r="B59" s="20" t="s">
        <v>148</v>
      </c>
      <c r="C59" s="20">
        <v>0</v>
      </c>
      <c r="D59" s="20" t="s">
        <v>149</v>
      </c>
      <c r="E59" s="23"/>
      <c r="F59" s="23"/>
      <c r="G59" s="23"/>
      <c r="H59" s="24"/>
      <c r="I59" s="24"/>
      <c r="J59" s="24"/>
      <c r="K59" s="21"/>
      <c r="L59" s="21"/>
      <c r="M59" s="21"/>
      <c r="N59" s="22"/>
      <c r="O59" s="22"/>
      <c r="P59" s="22"/>
      <c r="Q59" s="23"/>
      <c r="R59" s="23"/>
    </row>
    <row r="60" spans="1:18" s="28" customFormat="1" ht="16" x14ac:dyDescent="0.2">
      <c r="A60" s="20" t="s">
        <v>650</v>
      </c>
      <c r="B60" s="20" t="s">
        <v>148</v>
      </c>
      <c r="C60" s="20">
        <v>2</v>
      </c>
      <c r="D60" s="20" t="s">
        <v>145</v>
      </c>
      <c r="E60" s="23"/>
      <c r="F60" s="23"/>
      <c r="G60" s="23"/>
      <c r="H60" s="24"/>
      <c r="I60" s="24"/>
      <c r="J60" s="24"/>
      <c r="K60" s="21"/>
      <c r="L60" s="21"/>
      <c r="M60" s="21"/>
      <c r="N60" s="22"/>
      <c r="O60" s="22"/>
      <c r="P60" s="22"/>
      <c r="Q60" s="23"/>
      <c r="R60" s="23"/>
    </row>
    <row r="61" spans="1:18" s="28" customFormat="1" ht="16" x14ac:dyDescent="0.2">
      <c r="A61" s="20" t="s">
        <v>628</v>
      </c>
      <c r="B61" s="20" t="s">
        <v>148</v>
      </c>
      <c r="C61" s="20">
        <v>3</v>
      </c>
      <c r="D61" s="20" t="s">
        <v>145</v>
      </c>
      <c r="E61" s="23"/>
      <c r="F61" s="23"/>
      <c r="G61" s="23"/>
      <c r="H61" s="24"/>
      <c r="I61" s="24"/>
      <c r="J61" s="24"/>
      <c r="K61" s="21"/>
      <c r="L61" s="21"/>
      <c r="M61" s="21"/>
      <c r="N61" s="22"/>
      <c r="O61" s="22"/>
      <c r="P61" s="22"/>
      <c r="Q61" s="23"/>
      <c r="R61" s="23"/>
    </row>
    <row r="62" spans="1:18" s="28" customFormat="1" ht="16" x14ac:dyDescent="0.2">
      <c r="A62" s="20" t="s">
        <v>597</v>
      </c>
      <c r="B62" s="18" t="s">
        <v>148</v>
      </c>
      <c r="C62" s="18">
        <v>0.8</v>
      </c>
      <c r="D62" s="18" t="s">
        <v>145</v>
      </c>
      <c r="E62" s="7"/>
      <c r="F62" s="7"/>
      <c r="G62" s="7"/>
      <c r="H62" s="8"/>
      <c r="I62" s="8"/>
      <c r="J62" s="8"/>
      <c r="K62" s="17"/>
      <c r="L62" s="17"/>
      <c r="M62" s="17"/>
      <c r="N62" s="16"/>
      <c r="O62" s="16"/>
      <c r="P62" s="16"/>
      <c r="Q62" s="7"/>
      <c r="R62" s="7"/>
    </row>
    <row r="63" spans="1:18" s="28" customFormat="1" ht="28.5" customHeight="1" x14ac:dyDescent="0.2">
      <c r="A63" s="20" t="s">
        <v>644</v>
      </c>
      <c r="B63" s="20" t="s">
        <v>148</v>
      </c>
      <c r="C63" s="20">
        <v>1</v>
      </c>
      <c r="D63" s="20" t="s">
        <v>145</v>
      </c>
      <c r="E63" s="23"/>
      <c r="F63" s="23"/>
      <c r="G63" s="23"/>
      <c r="H63" s="24"/>
      <c r="I63" s="24"/>
      <c r="J63" s="24"/>
      <c r="K63" s="21"/>
      <c r="L63" s="21"/>
      <c r="M63" s="21"/>
      <c r="N63" s="22"/>
      <c r="O63" s="22"/>
      <c r="P63" s="22"/>
      <c r="Q63" s="23"/>
      <c r="R63" s="23"/>
    </row>
    <row r="64" spans="1:18" s="28" customFormat="1" ht="16" x14ac:dyDescent="0.2">
      <c r="A64" s="20" t="s">
        <v>539</v>
      </c>
      <c r="B64" s="20" t="s">
        <v>148</v>
      </c>
      <c r="C64" s="20">
        <v>1.5</v>
      </c>
      <c r="D64" s="20" t="s">
        <v>147</v>
      </c>
      <c r="E64" s="23"/>
      <c r="F64" s="23"/>
      <c r="G64" s="23"/>
      <c r="H64" s="24"/>
      <c r="I64" s="24"/>
      <c r="J64" s="24"/>
      <c r="K64" s="21"/>
      <c r="L64" s="21"/>
      <c r="M64" s="21"/>
      <c r="N64" s="22"/>
      <c r="O64" s="22"/>
      <c r="P64" s="22"/>
      <c r="Q64" s="23"/>
      <c r="R64" s="23"/>
    </row>
    <row r="65" spans="1:18" s="28" customFormat="1" ht="16" x14ac:dyDescent="0.2">
      <c r="A65" s="20" t="s">
        <v>625</v>
      </c>
      <c r="B65" s="20" t="s">
        <v>148</v>
      </c>
      <c r="C65" s="20">
        <v>16.5</v>
      </c>
      <c r="D65" s="20" t="s">
        <v>145</v>
      </c>
      <c r="E65" s="23">
        <v>29.2</v>
      </c>
      <c r="F65" s="23">
        <v>38.659999999999997</v>
      </c>
      <c r="G65" s="23" t="s">
        <v>383</v>
      </c>
      <c r="H65" s="24"/>
      <c r="I65" s="24"/>
      <c r="J65" s="24"/>
      <c r="K65" s="21">
        <v>20.98</v>
      </c>
      <c r="L65" s="21">
        <v>29.66</v>
      </c>
      <c r="M65" s="21"/>
      <c r="N65" s="22"/>
      <c r="O65" s="22"/>
      <c r="P65" s="22"/>
      <c r="Q65" s="23"/>
      <c r="R65" s="23"/>
    </row>
    <row r="66" spans="1:18" s="28" customFormat="1" ht="16" x14ac:dyDescent="0.2">
      <c r="A66" s="20" t="s">
        <v>657</v>
      </c>
      <c r="B66" s="20" t="s">
        <v>148</v>
      </c>
      <c r="C66" s="20">
        <v>1.83</v>
      </c>
      <c r="D66" s="20" t="s">
        <v>149</v>
      </c>
      <c r="E66" s="23"/>
      <c r="F66" s="23"/>
      <c r="G66" s="23"/>
      <c r="H66" s="24" t="s">
        <v>459</v>
      </c>
      <c r="I66" s="24" t="s">
        <v>459</v>
      </c>
      <c r="J66" s="24"/>
      <c r="K66" s="21"/>
      <c r="L66" s="21"/>
      <c r="M66" s="21"/>
      <c r="N66" s="22"/>
      <c r="O66" s="22"/>
      <c r="P66" s="22"/>
      <c r="Q66" s="23"/>
      <c r="R66" s="23"/>
    </row>
    <row r="67" spans="1:18" s="28" customFormat="1" ht="16" x14ac:dyDescent="0.2">
      <c r="A67" s="20" t="s">
        <v>623</v>
      </c>
      <c r="B67" s="20" t="s">
        <v>148</v>
      </c>
      <c r="C67" s="20">
        <v>1.2</v>
      </c>
      <c r="D67" s="20" t="s">
        <v>147</v>
      </c>
      <c r="E67" s="23"/>
      <c r="F67" s="23"/>
      <c r="G67" s="23"/>
      <c r="H67" s="24"/>
      <c r="I67" s="24"/>
      <c r="J67" s="24"/>
      <c r="K67" s="21"/>
      <c r="L67" s="21"/>
      <c r="M67" s="21"/>
      <c r="N67" s="22"/>
      <c r="O67" s="22"/>
      <c r="P67" s="22"/>
      <c r="Q67" s="23"/>
      <c r="R67" s="23"/>
    </row>
    <row r="68" spans="1:18" s="28" customFormat="1" ht="30" customHeight="1" x14ac:dyDescent="0.2">
      <c r="A68" s="20" t="s">
        <v>626</v>
      </c>
      <c r="B68" s="20" t="s">
        <v>148</v>
      </c>
      <c r="C68" s="20">
        <v>1</v>
      </c>
      <c r="D68" s="20" t="s">
        <v>400</v>
      </c>
      <c r="E68" s="23"/>
      <c r="F68" s="23"/>
      <c r="G68" s="23"/>
      <c r="H68" s="24"/>
      <c r="I68" s="24"/>
      <c r="J68" s="24"/>
      <c r="K68" s="21"/>
      <c r="L68" s="21"/>
      <c r="M68" s="21"/>
      <c r="N68" s="22"/>
      <c r="O68" s="22"/>
      <c r="P68" s="22"/>
      <c r="Q68" s="23"/>
      <c r="R68" s="23"/>
    </row>
    <row r="69" spans="1:18" s="28" customFormat="1" ht="16" x14ac:dyDescent="0.2">
      <c r="A69" s="20" t="s">
        <v>646</v>
      </c>
      <c r="B69" s="20" t="s">
        <v>148</v>
      </c>
      <c r="C69" s="20">
        <v>1.5</v>
      </c>
      <c r="D69" s="20" t="s">
        <v>149</v>
      </c>
      <c r="E69" s="23" t="s">
        <v>826</v>
      </c>
      <c r="F69" s="23"/>
      <c r="G69" s="23"/>
      <c r="H69" s="24">
        <v>0</v>
      </c>
      <c r="I69" s="24"/>
      <c r="J69" s="24"/>
      <c r="K69" s="21"/>
      <c r="L69" s="21"/>
      <c r="M69" s="21"/>
      <c r="N69" s="22"/>
      <c r="O69" s="22"/>
      <c r="P69" s="22"/>
      <c r="Q69" s="23" t="s">
        <v>541</v>
      </c>
      <c r="R69" s="23"/>
    </row>
    <row r="70" spans="1:18" s="28" customFormat="1" ht="16" x14ac:dyDescent="0.2">
      <c r="A70" s="20" t="s">
        <v>633</v>
      </c>
      <c r="B70" s="20" t="s">
        <v>148</v>
      </c>
      <c r="C70" s="20">
        <v>0</v>
      </c>
      <c r="D70" s="20" t="s">
        <v>145</v>
      </c>
      <c r="E70" s="23"/>
      <c r="F70" s="23"/>
      <c r="G70" s="23"/>
      <c r="H70" s="24" t="s">
        <v>427</v>
      </c>
      <c r="I70" s="24"/>
      <c r="J70" s="24"/>
      <c r="K70" s="21"/>
      <c r="L70" s="21"/>
      <c r="M70" s="21"/>
      <c r="N70" s="22"/>
      <c r="O70" s="22"/>
      <c r="P70" s="22"/>
      <c r="Q70" s="23"/>
      <c r="R70" s="23"/>
    </row>
    <row r="71" spans="1:18" s="28" customFormat="1" ht="16" x14ac:dyDescent="0.2">
      <c r="A71" s="20" t="s">
        <v>594</v>
      </c>
      <c r="B71" s="20" t="s">
        <v>148</v>
      </c>
      <c r="C71" s="20">
        <v>0.9</v>
      </c>
      <c r="D71" s="18"/>
      <c r="E71" s="7"/>
      <c r="F71" s="7"/>
      <c r="G71" s="7"/>
      <c r="H71" s="8"/>
      <c r="I71" s="8"/>
      <c r="J71" s="8"/>
      <c r="K71" s="17"/>
      <c r="L71" s="17"/>
      <c r="M71" s="17"/>
      <c r="N71" s="16"/>
      <c r="O71" s="16"/>
      <c r="P71" s="16"/>
      <c r="Q71" s="7"/>
      <c r="R71" s="7"/>
    </row>
    <row r="72" spans="1:18" s="28" customFormat="1" ht="16" x14ac:dyDescent="0.2">
      <c r="A72" s="20" t="s">
        <v>621</v>
      </c>
      <c r="B72" s="20" t="s">
        <v>148</v>
      </c>
      <c r="C72" s="20">
        <v>1</v>
      </c>
      <c r="D72" s="20" t="s">
        <v>149</v>
      </c>
      <c r="E72" s="23"/>
      <c r="F72" s="23"/>
      <c r="G72" s="23"/>
      <c r="H72" s="24"/>
      <c r="I72" s="24"/>
      <c r="J72" s="24"/>
      <c r="K72" s="21"/>
      <c r="L72" s="21"/>
      <c r="M72" s="21"/>
      <c r="N72" s="22"/>
      <c r="O72" s="22"/>
      <c r="P72" s="22"/>
      <c r="Q72" s="23"/>
      <c r="R72" s="23"/>
    </row>
    <row r="73" spans="1:18" s="28" customFormat="1" ht="16" x14ac:dyDescent="0.2">
      <c r="A73" s="20" t="s">
        <v>152</v>
      </c>
      <c r="B73" s="20" t="s">
        <v>148</v>
      </c>
      <c r="C73" s="20">
        <v>3</v>
      </c>
      <c r="D73" s="20" t="s">
        <v>149</v>
      </c>
      <c r="E73" s="23">
        <v>19.559999999999999</v>
      </c>
      <c r="F73" s="23"/>
      <c r="G73" s="23"/>
      <c r="H73" s="24"/>
      <c r="I73" s="24"/>
      <c r="J73" s="24"/>
      <c r="K73" s="21">
        <v>16.61</v>
      </c>
      <c r="L73" s="21"/>
      <c r="M73" s="21"/>
      <c r="N73" s="22"/>
      <c r="O73" s="22"/>
      <c r="P73" s="22"/>
      <c r="Q73" s="23"/>
      <c r="R73" s="23"/>
    </row>
    <row r="74" spans="1:18" s="28" customFormat="1" ht="16" x14ac:dyDescent="0.2">
      <c r="A74" s="64" t="s">
        <v>632</v>
      </c>
      <c r="B74" s="65" t="s">
        <v>148</v>
      </c>
      <c r="C74" s="64">
        <v>2.5</v>
      </c>
      <c r="D74" s="64" t="s">
        <v>147</v>
      </c>
      <c r="E74" s="78" t="s">
        <v>426</v>
      </c>
      <c r="F74" s="78" t="s">
        <v>211</v>
      </c>
      <c r="G74" s="70"/>
      <c r="H74" s="66" t="s">
        <v>427</v>
      </c>
      <c r="I74" s="66" t="s">
        <v>211</v>
      </c>
      <c r="J74" s="67"/>
      <c r="K74" s="71"/>
      <c r="L74" s="71"/>
      <c r="M74" s="71"/>
      <c r="N74" s="69"/>
      <c r="O74" s="69"/>
      <c r="P74" s="69"/>
      <c r="Q74" s="70"/>
      <c r="R74" s="70"/>
    </row>
    <row r="75" spans="1:18" s="28" customFormat="1" ht="16" x14ac:dyDescent="0.2">
      <c r="A75" s="20" t="s">
        <v>658</v>
      </c>
      <c r="B75" s="20" t="s">
        <v>148</v>
      </c>
      <c r="C75" s="20">
        <v>3</v>
      </c>
      <c r="D75" s="20" t="s">
        <v>145</v>
      </c>
      <c r="E75" s="23"/>
      <c r="F75" s="23"/>
      <c r="G75" s="23"/>
      <c r="H75" s="24"/>
      <c r="I75" s="24"/>
      <c r="J75" s="24"/>
      <c r="K75" s="21"/>
      <c r="L75" s="21"/>
      <c r="M75" s="21"/>
      <c r="N75" s="22"/>
      <c r="O75" s="22"/>
      <c r="P75" s="22"/>
      <c r="Q75" s="23"/>
      <c r="R75" s="23"/>
    </row>
    <row r="76" spans="1:18" s="28" customFormat="1" ht="32" x14ac:dyDescent="0.2">
      <c r="A76" s="20" t="s">
        <v>165</v>
      </c>
      <c r="B76" s="20" t="s">
        <v>148</v>
      </c>
      <c r="C76" s="20">
        <v>3.25</v>
      </c>
      <c r="D76" s="20" t="s">
        <v>149</v>
      </c>
      <c r="E76" s="23"/>
      <c r="F76" s="23"/>
      <c r="G76" s="23"/>
      <c r="H76" s="24" t="s">
        <v>761</v>
      </c>
      <c r="I76" s="24"/>
      <c r="J76" s="24"/>
      <c r="K76" s="21"/>
      <c r="L76" s="21"/>
      <c r="M76" s="21"/>
      <c r="N76" s="22"/>
      <c r="O76" s="22"/>
      <c r="P76" s="22"/>
      <c r="Q76" s="23" t="s">
        <v>167</v>
      </c>
      <c r="R76" s="23"/>
    </row>
    <row r="77" spans="1:18" s="28" customFormat="1" ht="16" x14ac:dyDescent="0.2">
      <c r="A77" s="20" t="s">
        <v>599</v>
      </c>
      <c r="B77" s="20" t="s">
        <v>148</v>
      </c>
      <c r="C77" s="20">
        <v>4.25</v>
      </c>
      <c r="D77" s="20" t="s">
        <v>145</v>
      </c>
      <c r="E77" s="23" t="s">
        <v>205</v>
      </c>
      <c r="F77" s="23"/>
      <c r="G77" s="23"/>
      <c r="H77" s="24"/>
      <c r="I77" s="24"/>
      <c r="J77" s="24"/>
      <c r="K77" s="21"/>
      <c r="L77" s="21"/>
      <c r="M77" s="21"/>
      <c r="N77" s="22"/>
      <c r="O77" s="22"/>
      <c r="P77" s="22"/>
      <c r="Q77" s="23"/>
      <c r="R77" s="23"/>
    </row>
    <row r="78" spans="1:18" s="28" customFormat="1" ht="16" x14ac:dyDescent="0.2">
      <c r="A78" s="20" t="s">
        <v>636</v>
      </c>
      <c r="B78" s="20" t="s">
        <v>148</v>
      </c>
      <c r="C78" s="20">
        <v>4.5</v>
      </c>
      <c r="D78" s="20" t="s">
        <v>145</v>
      </c>
      <c r="E78" s="23"/>
      <c r="F78" s="23"/>
      <c r="G78" s="23"/>
      <c r="H78" s="24"/>
      <c r="I78" s="24"/>
      <c r="J78" s="24"/>
      <c r="K78" s="21"/>
      <c r="L78" s="21"/>
      <c r="M78" s="21"/>
      <c r="N78" s="22"/>
      <c r="O78" s="22"/>
      <c r="P78" s="22"/>
      <c r="Q78" s="23"/>
      <c r="R78" s="23"/>
    </row>
    <row r="79" spans="1:18" s="28" customFormat="1" ht="16" x14ac:dyDescent="0.2">
      <c r="A79" s="20" t="s">
        <v>603</v>
      </c>
      <c r="B79" s="20" t="s">
        <v>148</v>
      </c>
      <c r="C79" s="20">
        <v>3</v>
      </c>
      <c r="D79" s="20"/>
      <c r="E79" s="23"/>
      <c r="F79" s="23"/>
      <c r="G79" s="23"/>
      <c r="H79" s="24"/>
      <c r="I79" s="24"/>
      <c r="J79" s="24"/>
      <c r="K79" s="21"/>
      <c r="L79" s="21"/>
      <c r="M79" s="21"/>
      <c r="N79" s="22"/>
      <c r="O79" s="22"/>
      <c r="P79" s="22"/>
      <c r="Q79" s="23"/>
      <c r="R79" s="23"/>
    </row>
    <row r="80" spans="1:18" s="28" customFormat="1" ht="64" x14ac:dyDescent="0.2">
      <c r="A80" s="20" t="s">
        <v>614</v>
      </c>
      <c r="B80" s="20" t="s">
        <v>148</v>
      </c>
      <c r="C80" s="20">
        <v>34</v>
      </c>
      <c r="D80" s="20" t="s">
        <v>312</v>
      </c>
      <c r="E80" s="23"/>
      <c r="F80" s="23">
        <v>38.6</v>
      </c>
      <c r="G80" s="23" t="s">
        <v>324</v>
      </c>
      <c r="H80" s="24"/>
      <c r="I80" s="24"/>
      <c r="J80" s="24"/>
      <c r="K80" s="21">
        <v>19.66</v>
      </c>
      <c r="L80" s="21">
        <v>27.84</v>
      </c>
      <c r="M80" s="21" t="s">
        <v>325</v>
      </c>
      <c r="N80" s="22"/>
      <c r="O80" s="22"/>
      <c r="P80" s="22"/>
      <c r="Q80" s="23"/>
      <c r="R80" s="23"/>
    </row>
    <row r="81" spans="1:18" s="28" customFormat="1" ht="16" x14ac:dyDescent="0.2">
      <c r="A81" s="20" t="s">
        <v>611</v>
      </c>
      <c r="B81" s="20" t="s">
        <v>148</v>
      </c>
      <c r="C81" s="20">
        <v>1</v>
      </c>
      <c r="D81" s="20" t="s">
        <v>149</v>
      </c>
      <c r="E81" s="23"/>
      <c r="F81" s="23"/>
      <c r="G81" s="23"/>
      <c r="H81" s="24"/>
      <c r="I81" s="24"/>
      <c r="J81" s="24"/>
      <c r="K81" s="21"/>
      <c r="L81" s="21"/>
      <c r="M81" s="21"/>
      <c r="N81" s="22">
        <v>0</v>
      </c>
      <c r="O81" s="22">
        <v>0</v>
      </c>
      <c r="P81" s="22"/>
      <c r="Q81" s="23">
        <v>0</v>
      </c>
      <c r="R81" s="23"/>
    </row>
    <row r="82" spans="1:18" s="28" customFormat="1" ht="16" x14ac:dyDescent="0.2">
      <c r="A82" s="20" t="s">
        <v>155</v>
      </c>
      <c r="B82" s="20" t="s">
        <v>148</v>
      </c>
      <c r="C82" s="20">
        <v>6</v>
      </c>
      <c r="D82" s="20" t="s">
        <v>149</v>
      </c>
      <c r="E82" s="23"/>
      <c r="F82" s="23"/>
      <c r="G82" s="23"/>
      <c r="H82" s="24"/>
      <c r="I82" s="24"/>
      <c r="J82" s="24"/>
      <c r="K82" s="21"/>
      <c r="L82" s="21"/>
      <c r="M82" s="21"/>
      <c r="N82" s="22"/>
      <c r="O82" s="22"/>
      <c r="P82" s="22"/>
      <c r="Q82" s="23"/>
      <c r="R82" s="23"/>
    </row>
    <row r="83" spans="1:18" s="28" customFormat="1" ht="16" x14ac:dyDescent="0.2">
      <c r="A83" s="20" t="s">
        <v>629</v>
      </c>
      <c r="B83" s="20" t="s">
        <v>148</v>
      </c>
      <c r="C83" s="20"/>
      <c r="D83" s="20"/>
      <c r="E83" s="23"/>
      <c r="F83" s="23"/>
      <c r="G83" s="23"/>
      <c r="H83" s="24" t="s">
        <v>773</v>
      </c>
      <c r="I83" s="24" t="s">
        <v>773</v>
      </c>
      <c r="J83" s="24"/>
      <c r="K83" s="21"/>
      <c r="L83" s="21"/>
      <c r="M83" s="21"/>
      <c r="N83" s="22"/>
      <c r="O83" s="22"/>
      <c r="P83" s="22"/>
      <c r="Q83" s="23"/>
      <c r="R83" s="23"/>
    </row>
    <row r="84" spans="1:18" s="19" customFormat="1" x14ac:dyDescent="0.2">
      <c r="A84" s="79"/>
      <c r="B84" s="79"/>
      <c r="C84" s="79"/>
      <c r="D84" s="79"/>
      <c r="E84" s="80"/>
      <c r="F84" s="80"/>
      <c r="G84" s="80"/>
      <c r="H84" s="81"/>
      <c r="I84" s="81"/>
      <c r="J84" s="81"/>
      <c r="K84" s="82"/>
      <c r="L84" s="82"/>
      <c r="M84" s="82"/>
      <c r="N84" s="83"/>
      <c r="O84" s="83"/>
      <c r="P84" s="83"/>
      <c r="Q84" s="80"/>
      <c r="R84" s="80"/>
    </row>
    <row r="85" spans="1:18" s="19" customFormat="1" x14ac:dyDescent="0.2">
      <c r="A85" s="79"/>
      <c r="B85" s="79"/>
      <c r="C85" s="79"/>
      <c r="D85" s="79"/>
      <c r="E85" s="80"/>
      <c r="F85" s="80"/>
      <c r="G85" s="80"/>
      <c r="H85" s="81"/>
      <c r="I85" s="81"/>
      <c r="J85" s="81"/>
      <c r="K85" s="82"/>
      <c r="L85" s="82"/>
      <c r="M85" s="82"/>
      <c r="N85" s="83"/>
      <c r="O85" s="83"/>
      <c r="P85" s="83"/>
      <c r="Q85" s="80"/>
      <c r="R85" s="80"/>
    </row>
    <row r="86" spans="1:18" s="19" customFormat="1" x14ac:dyDescent="0.2">
      <c r="A86" s="79"/>
      <c r="B86" s="79"/>
      <c r="C86" s="79"/>
      <c r="D86" s="79"/>
      <c r="E86" s="80"/>
      <c r="F86" s="80"/>
      <c r="G86" s="80"/>
      <c r="H86" s="81"/>
      <c r="I86" s="81"/>
      <c r="J86" s="81"/>
      <c r="K86" s="82"/>
      <c r="L86" s="82"/>
      <c r="M86" s="82"/>
      <c r="N86" s="83"/>
      <c r="O86" s="83"/>
      <c r="P86" s="83"/>
      <c r="Q86" s="80"/>
      <c r="R86" s="80"/>
    </row>
    <row r="87" spans="1:18" s="19" customFormat="1" x14ac:dyDescent="0.2">
      <c r="A87" s="79"/>
      <c r="B87" s="79"/>
      <c r="C87" s="79"/>
      <c r="D87" s="79"/>
      <c r="E87" s="80"/>
      <c r="F87" s="80"/>
      <c r="G87" s="80"/>
      <c r="H87" s="81"/>
      <c r="I87" s="81"/>
      <c r="J87" s="81"/>
      <c r="K87" s="82"/>
      <c r="L87" s="82"/>
      <c r="M87" s="82"/>
      <c r="N87" s="83"/>
      <c r="O87" s="83"/>
      <c r="P87" s="83"/>
      <c r="Q87" s="80"/>
      <c r="R87" s="80"/>
    </row>
    <row r="88" spans="1:18" s="19" customFormat="1" x14ac:dyDescent="0.2">
      <c r="A88" s="79"/>
      <c r="B88" s="79"/>
      <c r="C88" s="79"/>
      <c r="D88" s="79"/>
      <c r="E88" s="80"/>
      <c r="F88" s="80"/>
      <c r="G88" s="80"/>
      <c r="H88" s="81"/>
      <c r="I88" s="81"/>
      <c r="J88" s="81"/>
      <c r="K88" s="82"/>
      <c r="L88" s="82"/>
      <c r="M88" s="82"/>
      <c r="N88" s="83"/>
      <c r="O88" s="83"/>
      <c r="P88" s="83"/>
      <c r="Q88" s="80"/>
      <c r="R88" s="80"/>
    </row>
    <row r="89" spans="1:18" s="19" customFormat="1" x14ac:dyDescent="0.2">
      <c r="A89" s="79"/>
      <c r="B89" s="79"/>
      <c r="C89" s="79"/>
      <c r="D89" s="79"/>
      <c r="E89" s="80"/>
      <c r="F89" s="80"/>
      <c r="G89" s="80"/>
      <c r="H89" s="81"/>
      <c r="I89" s="81"/>
      <c r="J89" s="81"/>
      <c r="K89" s="82"/>
      <c r="L89" s="82"/>
      <c r="M89" s="82"/>
      <c r="N89" s="83"/>
      <c r="O89" s="83"/>
      <c r="P89" s="83"/>
      <c r="Q89" s="80"/>
      <c r="R89" s="80"/>
    </row>
    <row r="90" spans="1:18" s="19" customFormat="1" x14ac:dyDescent="0.2">
      <c r="A90" s="79"/>
      <c r="B90" s="79"/>
      <c r="C90" s="79"/>
      <c r="D90" s="79"/>
      <c r="E90" s="80"/>
      <c r="F90" s="80"/>
      <c r="G90" s="80"/>
      <c r="H90" s="81"/>
      <c r="I90" s="81"/>
      <c r="J90" s="81"/>
      <c r="K90" s="82"/>
      <c r="L90" s="82"/>
      <c r="M90" s="82"/>
      <c r="N90" s="83"/>
      <c r="O90" s="83"/>
      <c r="P90" s="83"/>
      <c r="Q90" s="80"/>
      <c r="R90" s="80"/>
    </row>
    <row r="91" spans="1:18" s="19" customFormat="1" x14ac:dyDescent="0.2">
      <c r="A91" s="79"/>
      <c r="B91" s="79"/>
      <c r="C91" s="79"/>
      <c r="D91" s="79"/>
      <c r="E91" s="80"/>
      <c r="F91" s="80"/>
      <c r="G91" s="80"/>
      <c r="H91" s="81"/>
      <c r="I91" s="81"/>
      <c r="J91" s="81"/>
      <c r="K91" s="82"/>
      <c r="L91" s="82"/>
      <c r="M91" s="82"/>
      <c r="N91" s="83"/>
      <c r="O91" s="83"/>
      <c r="P91" s="83"/>
      <c r="Q91" s="80"/>
      <c r="R91" s="80"/>
    </row>
    <row r="92" spans="1:18" s="19" customFormat="1" x14ac:dyDescent="0.2">
      <c r="A92" s="79"/>
      <c r="B92" s="79"/>
      <c r="C92" s="79"/>
      <c r="D92" s="79"/>
      <c r="E92" s="80"/>
      <c r="F92" s="80"/>
      <c r="G92" s="80"/>
      <c r="H92" s="81"/>
      <c r="I92" s="81"/>
      <c r="J92" s="81"/>
      <c r="K92" s="82"/>
      <c r="L92" s="82"/>
      <c r="M92" s="82"/>
      <c r="N92" s="83"/>
      <c r="O92" s="83"/>
      <c r="P92" s="83"/>
      <c r="Q92" s="80"/>
      <c r="R92" s="80"/>
    </row>
    <row r="93" spans="1:18" s="19" customFormat="1" x14ac:dyDescent="0.2">
      <c r="A93" s="79"/>
      <c r="B93" s="79"/>
      <c r="C93" s="79"/>
      <c r="D93" s="79"/>
      <c r="E93" s="80"/>
      <c r="F93" s="80"/>
      <c r="G93" s="80"/>
      <c r="H93" s="81"/>
      <c r="I93" s="81"/>
      <c r="J93" s="81"/>
      <c r="K93" s="82"/>
      <c r="L93" s="82"/>
      <c r="M93" s="82"/>
      <c r="N93" s="83"/>
      <c r="O93" s="83"/>
      <c r="P93" s="83"/>
      <c r="Q93" s="80"/>
      <c r="R93" s="80"/>
    </row>
    <row r="94" spans="1:18" s="19" customFormat="1" x14ac:dyDescent="0.2">
      <c r="A94" s="79"/>
      <c r="B94" s="79"/>
      <c r="C94" s="79"/>
      <c r="D94" s="79"/>
      <c r="E94" s="80"/>
      <c r="F94" s="80"/>
      <c r="G94" s="80"/>
      <c r="H94" s="81"/>
      <c r="I94" s="81"/>
      <c r="J94" s="81"/>
      <c r="K94" s="82"/>
      <c r="L94" s="82"/>
      <c r="M94" s="82"/>
      <c r="N94" s="83"/>
      <c r="O94" s="83"/>
      <c r="P94" s="83"/>
      <c r="Q94" s="80"/>
      <c r="R94" s="80"/>
    </row>
    <row r="95" spans="1:18" s="19" customFormat="1" x14ac:dyDescent="0.2">
      <c r="A95" s="79"/>
      <c r="B95" s="79"/>
      <c r="C95" s="79"/>
      <c r="D95" s="79"/>
      <c r="E95" s="80"/>
      <c r="F95" s="80"/>
      <c r="G95" s="80"/>
      <c r="H95" s="81"/>
      <c r="I95" s="81"/>
      <c r="J95" s="81"/>
      <c r="K95" s="82"/>
      <c r="L95" s="82"/>
      <c r="M95" s="82"/>
      <c r="N95" s="83"/>
      <c r="O95" s="83"/>
      <c r="P95" s="83"/>
      <c r="Q95" s="80"/>
      <c r="R95" s="80"/>
    </row>
    <row r="96" spans="1:18" s="19" customFormat="1" x14ac:dyDescent="0.2">
      <c r="A96" s="79"/>
      <c r="B96" s="79"/>
      <c r="C96" s="79"/>
      <c r="D96" s="79"/>
      <c r="E96" s="80"/>
      <c r="F96" s="80"/>
      <c r="G96" s="80"/>
      <c r="H96" s="81"/>
      <c r="I96" s="81"/>
      <c r="J96" s="81"/>
      <c r="K96" s="82"/>
      <c r="L96" s="82"/>
      <c r="M96" s="82"/>
      <c r="N96" s="83"/>
      <c r="O96" s="83"/>
      <c r="P96" s="83"/>
      <c r="Q96" s="80"/>
      <c r="R96" s="80"/>
    </row>
    <row r="97" spans="1:18" s="19" customFormat="1" x14ac:dyDescent="0.2">
      <c r="A97" s="79"/>
      <c r="B97" s="79"/>
      <c r="C97" s="79"/>
      <c r="D97" s="79"/>
      <c r="E97" s="80"/>
      <c r="F97" s="80"/>
      <c r="G97" s="80"/>
      <c r="H97" s="81"/>
      <c r="I97" s="81"/>
      <c r="J97" s="81"/>
      <c r="K97" s="82"/>
      <c r="L97" s="82"/>
      <c r="M97" s="82"/>
      <c r="N97" s="83"/>
      <c r="O97" s="83"/>
      <c r="P97" s="83"/>
      <c r="Q97" s="80"/>
      <c r="R97" s="80"/>
    </row>
    <row r="98" spans="1:18" s="19" customFormat="1" x14ac:dyDescent="0.2">
      <c r="A98" s="79"/>
      <c r="B98" s="79"/>
      <c r="C98" s="79"/>
      <c r="D98" s="79"/>
      <c r="E98" s="80"/>
      <c r="F98" s="80"/>
      <c r="G98" s="80"/>
      <c r="H98" s="81"/>
      <c r="I98" s="81"/>
      <c r="J98" s="81"/>
      <c r="K98" s="82"/>
      <c r="L98" s="82"/>
      <c r="M98" s="82"/>
      <c r="N98" s="83"/>
      <c r="O98" s="83"/>
      <c r="P98" s="83"/>
      <c r="Q98" s="80"/>
      <c r="R98" s="80"/>
    </row>
    <row r="99" spans="1:18" s="19" customFormat="1" x14ac:dyDescent="0.2">
      <c r="A99" s="79"/>
      <c r="B99" s="79"/>
      <c r="C99" s="79"/>
      <c r="D99" s="79"/>
      <c r="E99" s="80"/>
      <c r="F99" s="80"/>
      <c r="G99" s="80"/>
      <c r="H99" s="81"/>
      <c r="I99" s="81"/>
      <c r="J99" s="81"/>
      <c r="K99" s="82"/>
      <c r="L99" s="82"/>
      <c r="M99" s="82"/>
      <c r="N99" s="83"/>
      <c r="O99" s="83"/>
      <c r="P99" s="83"/>
      <c r="Q99" s="80"/>
      <c r="R99" s="80"/>
    </row>
    <row r="100" spans="1:18" s="19" customFormat="1" x14ac:dyDescent="0.2">
      <c r="A100" s="79"/>
      <c r="B100" s="79"/>
      <c r="C100" s="79"/>
      <c r="D100" s="79"/>
      <c r="E100" s="80"/>
      <c r="F100" s="80"/>
      <c r="G100" s="80"/>
      <c r="H100" s="81"/>
      <c r="I100" s="81"/>
      <c r="J100" s="81"/>
      <c r="K100" s="82"/>
      <c r="L100" s="82"/>
      <c r="M100" s="82"/>
      <c r="N100" s="83"/>
      <c r="O100" s="83"/>
      <c r="P100" s="83"/>
      <c r="Q100" s="80"/>
      <c r="R100" s="80"/>
    </row>
    <row r="101" spans="1:18" s="19" customFormat="1" x14ac:dyDescent="0.2">
      <c r="A101" s="79"/>
      <c r="B101" s="79"/>
      <c r="C101" s="79"/>
      <c r="D101" s="79"/>
      <c r="E101" s="80"/>
      <c r="F101" s="80"/>
      <c r="G101" s="80"/>
      <c r="H101" s="81"/>
      <c r="I101" s="81"/>
      <c r="J101" s="81"/>
      <c r="K101" s="82"/>
      <c r="L101" s="82"/>
      <c r="M101" s="82"/>
      <c r="N101" s="83"/>
      <c r="O101" s="83"/>
      <c r="P101" s="83"/>
      <c r="Q101" s="80"/>
      <c r="R101" s="80"/>
    </row>
    <row r="102" spans="1:18" s="19" customFormat="1" x14ac:dyDescent="0.2">
      <c r="A102" s="79"/>
      <c r="B102" s="79"/>
      <c r="C102" s="79"/>
      <c r="D102" s="79"/>
      <c r="E102" s="80"/>
      <c r="F102" s="80"/>
      <c r="G102" s="80"/>
      <c r="H102" s="81"/>
      <c r="I102" s="81"/>
      <c r="J102" s="81"/>
      <c r="K102" s="82"/>
      <c r="L102" s="82"/>
      <c r="M102" s="82"/>
      <c r="N102" s="83"/>
      <c r="O102" s="83"/>
      <c r="P102" s="83"/>
      <c r="Q102" s="80"/>
      <c r="R102" s="80"/>
    </row>
    <row r="103" spans="1:18" s="19" customFormat="1" x14ac:dyDescent="0.2">
      <c r="A103" s="79"/>
      <c r="B103" s="79"/>
      <c r="C103" s="79"/>
      <c r="D103" s="79"/>
      <c r="E103" s="80"/>
      <c r="F103" s="80"/>
      <c r="G103" s="80"/>
      <c r="H103" s="81"/>
      <c r="I103" s="81"/>
      <c r="J103" s="81"/>
      <c r="K103" s="82"/>
      <c r="L103" s="82"/>
      <c r="M103" s="82"/>
      <c r="N103" s="83"/>
      <c r="O103" s="83"/>
      <c r="P103" s="83"/>
      <c r="Q103" s="80"/>
      <c r="R103" s="80"/>
    </row>
    <row r="104" spans="1:18" s="19" customFormat="1" x14ac:dyDescent="0.2">
      <c r="A104" s="79"/>
      <c r="B104" s="79"/>
      <c r="C104" s="79"/>
      <c r="D104" s="79"/>
      <c r="E104" s="80"/>
      <c r="F104" s="80"/>
      <c r="G104" s="80"/>
      <c r="H104" s="81"/>
      <c r="I104" s="81"/>
      <c r="J104" s="81"/>
      <c r="K104" s="82"/>
      <c r="L104" s="82"/>
      <c r="M104" s="82"/>
      <c r="N104" s="83"/>
      <c r="O104" s="83"/>
      <c r="P104" s="83"/>
      <c r="Q104" s="80"/>
      <c r="R104" s="80"/>
    </row>
    <row r="105" spans="1:18" s="19" customFormat="1" x14ac:dyDescent="0.2">
      <c r="A105" s="79"/>
      <c r="B105" s="79"/>
      <c r="C105" s="79"/>
      <c r="D105" s="79"/>
      <c r="E105" s="80"/>
      <c r="F105" s="80"/>
      <c r="G105" s="80"/>
      <c r="H105" s="81"/>
      <c r="I105" s="81"/>
      <c r="J105" s="81"/>
      <c r="K105" s="82"/>
      <c r="L105" s="82"/>
      <c r="M105" s="82"/>
      <c r="N105" s="83"/>
      <c r="O105" s="83"/>
      <c r="P105" s="83"/>
      <c r="Q105" s="80"/>
      <c r="R105" s="80"/>
    </row>
    <row r="106" spans="1:18" s="19" customFormat="1" x14ac:dyDescent="0.2">
      <c r="A106" s="79"/>
      <c r="B106" s="79"/>
      <c r="C106" s="79"/>
      <c r="D106" s="79"/>
      <c r="E106" s="80"/>
      <c r="F106" s="80"/>
      <c r="G106" s="80"/>
      <c r="H106" s="81"/>
      <c r="I106" s="81"/>
      <c r="J106" s="81"/>
      <c r="K106" s="82"/>
      <c r="L106" s="82"/>
      <c r="M106" s="82"/>
      <c r="N106" s="83"/>
      <c r="O106" s="83"/>
      <c r="P106" s="83"/>
      <c r="Q106" s="80"/>
      <c r="R106" s="80"/>
    </row>
    <row r="107" spans="1:18" s="19" customFormat="1" x14ac:dyDescent="0.2">
      <c r="A107" s="79"/>
      <c r="B107" s="79"/>
      <c r="C107" s="79"/>
      <c r="D107" s="79"/>
      <c r="E107" s="80"/>
      <c r="F107" s="80"/>
      <c r="G107" s="80"/>
      <c r="H107" s="81"/>
      <c r="I107" s="81"/>
      <c r="J107" s="81"/>
      <c r="K107" s="82"/>
      <c r="L107" s="82"/>
      <c r="M107" s="82"/>
      <c r="N107" s="83"/>
      <c r="O107" s="83"/>
      <c r="P107" s="83"/>
      <c r="Q107" s="80"/>
      <c r="R107" s="80"/>
    </row>
  </sheetData>
  <autoFilter ref="A1:S83" xr:uid="{00000000-0009-0000-0000-000002000000}">
    <sortState ref="A2:S83">
      <sortCondition ref="B1:B83"/>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83"/>
  <sheetViews>
    <sheetView workbookViewId="0">
      <pane xSplit="1" ySplit="1" topLeftCell="B2" activePane="bottomRight" state="frozen"/>
      <selection pane="topRight" activeCell="B1" sqref="B1"/>
      <selection pane="bottomLeft" activeCell="A2" sqref="A2"/>
      <selection pane="bottomRight" activeCell="E2" sqref="E2"/>
    </sheetView>
  </sheetViews>
  <sheetFormatPr baseColWidth="10" defaultColWidth="8.6640625" defaultRowHeight="15" x14ac:dyDescent="0.2"/>
  <cols>
    <col min="1" max="1" width="45.5" style="10" customWidth="1"/>
    <col min="2" max="2" width="8.6640625" style="10" bestFit="1"/>
    <col min="3" max="3" width="11.6640625" style="10" customWidth="1"/>
    <col min="4" max="4" width="19.83203125" style="10" customWidth="1"/>
    <col min="5" max="5" width="27.6640625" style="11" customWidth="1"/>
    <col min="6" max="7" width="29" style="11" customWidth="1"/>
    <col min="8" max="8" width="26.83203125" style="13" customWidth="1"/>
    <col min="9" max="10" width="27.5" style="13" customWidth="1"/>
    <col min="11" max="11" width="27.33203125" style="14" customWidth="1"/>
    <col min="12" max="13" width="27.5" style="14" customWidth="1"/>
    <col min="14" max="14" width="27.1640625" style="13" customWidth="1"/>
    <col min="15" max="16" width="26.5" style="13" customWidth="1"/>
    <col min="17" max="17" width="27.6640625" style="11" customWidth="1"/>
    <col min="18" max="19" width="27.33203125" style="11" customWidth="1"/>
    <col min="20" max="20" width="27.6640625" style="9" customWidth="1"/>
    <col min="21" max="21" width="27.33203125" style="9" customWidth="1"/>
    <col min="22" max="22" width="36.5" style="9" customWidth="1"/>
    <col min="23" max="23" width="27.6640625" style="14" customWidth="1"/>
    <col min="24" max="25" width="27.5" style="14" customWidth="1"/>
    <col min="26" max="26" width="27.33203125" style="11" customWidth="1"/>
    <col min="27" max="28" width="27.6640625" style="11" customWidth="1"/>
    <col min="29" max="29" width="27.33203125" style="13" customWidth="1"/>
    <col min="30" max="31" width="27.6640625" style="13" customWidth="1"/>
    <col min="32" max="32" width="45.5" style="9" customWidth="1"/>
    <col min="33" max="33" width="9.1640625" style="9"/>
    <col min="34" max="34" width="37.1640625" style="9" customWidth="1"/>
    <col min="35" max="35" width="11.6640625" style="10" customWidth="1"/>
    <col min="36" max="36" width="19.83203125" style="10" customWidth="1"/>
    <col min="37" max="37" width="27.6640625" style="10" customWidth="1"/>
    <col min="38" max="39" width="27.1640625" style="11" customWidth="1"/>
    <col min="40" max="40" width="27.83203125" style="11" customWidth="1"/>
    <col min="41" max="43" width="27.33203125" style="14" customWidth="1"/>
    <col min="44" max="45" width="27.33203125" style="11" customWidth="1"/>
    <col min="46" max="46" width="27.5" style="11" customWidth="1"/>
    <col min="47" max="48" width="27.5" style="13" customWidth="1"/>
    <col min="49" max="49" width="27.83203125" style="13" customWidth="1"/>
    <col min="50" max="51" width="28.1640625" style="12" customWidth="1"/>
    <col min="52" max="52" width="27.33203125" style="12" customWidth="1"/>
    <col min="53" max="54" width="27.5" style="12" customWidth="1"/>
    <col min="55" max="16384" width="8.6640625" style="12"/>
  </cols>
  <sheetData>
    <row r="1" spans="1:49" ht="85" x14ac:dyDescent="0.25">
      <c r="A1" s="1" t="s">
        <v>0</v>
      </c>
      <c r="B1" s="1" t="s">
        <v>1</v>
      </c>
      <c r="C1" s="1" t="s">
        <v>113</v>
      </c>
      <c r="D1" s="1" t="s">
        <v>2</v>
      </c>
      <c r="E1" s="5" t="s">
        <v>39</v>
      </c>
      <c r="F1" s="5" t="s">
        <v>40</v>
      </c>
      <c r="G1" s="5" t="s">
        <v>81</v>
      </c>
      <c r="H1" s="2" t="s">
        <v>41</v>
      </c>
      <c r="I1" s="2" t="s">
        <v>42</v>
      </c>
      <c r="J1" s="2" t="s">
        <v>82</v>
      </c>
      <c r="K1" s="3" t="s">
        <v>43</v>
      </c>
      <c r="L1" s="3" t="s">
        <v>44</v>
      </c>
      <c r="M1" s="3" t="s">
        <v>83</v>
      </c>
      <c r="N1" s="2" t="s">
        <v>45</v>
      </c>
      <c r="O1" s="2" t="s">
        <v>46</v>
      </c>
      <c r="P1" s="2" t="s">
        <v>84</v>
      </c>
      <c r="Q1" s="5" t="s">
        <v>47</v>
      </c>
      <c r="R1" s="5" t="s">
        <v>48</v>
      </c>
      <c r="S1" s="5" t="s">
        <v>85</v>
      </c>
      <c r="T1" s="4" t="s">
        <v>49</v>
      </c>
      <c r="U1" s="4" t="s">
        <v>50</v>
      </c>
      <c r="V1" s="4" t="s">
        <v>86</v>
      </c>
      <c r="W1" s="3" t="s">
        <v>88</v>
      </c>
      <c r="X1" s="3" t="s">
        <v>89</v>
      </c>
      <c r="Y1" s="3" t="s">
        <v>90</v>
      </c>
      <c r="Z1" s="5" t="s">
        <v>107</v>
      </c>
      <c r="AA1" s="5" t="s">
        <v>108</v>
      </c>
      <c r="AB1" s="5" t="s">
        <v>109</v>
      </c>
      <c r="AC1" s="2" t="s">
        <v>51</v>
      </c>
      <c r="AD1" s="2" t="s">
        <v>52</v>
      </c>
      <c r="AE1" s="2" t="s">
        <v>87</v>
      </c>
      <c r="AF1" s="4" t="s">
        <v>53</v>
      </c>
      <c r="AG1" s="4" t="s">
        <v>54</v>
      </c>
      <c r="AH1" s="4" t="s">
        <v>91</v>
      </c>
      <c r="AI1" s="1" t="s">
        <v>55</v>
      </c>
      <c r="AJ1" s="1" t="s">
        <v>56</v>
      </c>
      <c r="AK1" s="1" t="s">
        <v>92</v>
      </c>
      <c r="AL1" s="5" t="s">
        <v>110</v>
      </c>
      <c r="AM1" s="5" t="s">
        <v>111</v>
      </c>
      <c r="AN1" s="5" t="s">
        <v>112</v>
      </c>
      <c r="AO1" s="3" t="s">
        <v>57</v>
      </c>
      <c r="AP1" s="3" t="s">
        <v>58</v>
      </c>
      <c r="AQ1" s="3" t="s">
        <v>99</v>
      </c>
      <c r="AR1" s="5" t="s">
        <v>59</v>
      </c>
      <c r="AS1" s="5" t="s">
        <v>60</v>
      </c>
      <c r="AT1" s="5" t="s">
        <v>100</v>
      </c>
      <c r="AU1" s="2" t="s">
        <v>61</v>
      </c>
      <c r="AV1" s="2" t="s">
        <v>62</v>
      </c>
      <c r="AW1" s="2" t="s">
        <v>101</v>
      </c>
    </row>
    <row r="2" spans="1:49" s="31" customFormat="1" ht="409.6" x14ac:dyDescent="0.2">
      <c r="A2" s="20" t="s">
        <v>638</v>
      </c>
      <c r="B2" s="20" t="s">
        <v>170</v>
      </c>
      <c r="C2" s="20">
        <v>916</v>
      </c>
      <c r="D2" s="20" t="s">
        <v>176</v>
      </c>
      <c r="E2" s="24">
        <v>50.43</v>
      </c>
      <c r="F2" s="24">
        <v>67.55</v>
      </c>
      <c r="G2" s="8" t="s">
        <v>484</v>
      </c>
      <c r="H2" s="21">
        <v>38.549999999999997</v>
      </c>
      <c r="I2" s="21">
        <v>51.63</v>
      </c>
      <c r="J2" s="17" t="s">
        <v>485</v>
      </c>
      <c r="K2" s="22">
        <v>38.549999999999997</v>
      </c>
      <c r="L2" s="22">
        <v>51.63</v>
      </c>
      <c r="M2" s="16" t="s">
        <v>486</v>
      </c>
      <c r="N2" s="21">
        <v>34.86</v>
      </c>
      <c r="O2" s="21">
        <v>46.7</v>
      </c>
      <c r="P2" s="17" t="s">
        <v>487</v>
      </c>
      <c r="Q2" s="24">
        <v>34.86</v>
      </c>
      <c r="R2" s="24">
        <v>46.7</v>
      </c>
      <c r="S2" s="8" t="s">
        <v>488</v>
      </c>
      <c r="T2" s="23">
        <v>38.549999999999997</v>
      </c>
      <c r="U2" s="23">
        <v>51.63</v>
      </c>
      <c r="V2" s="7" t="s">
        <v>489</v>
      </c>
      <c r="W2" s="22">
        <v>17.68</v>
      </c>
      <c r="X2" s="22">
        <v>23.68</v>
      </c>
      <c r="Y2" s="16" t="s">
        <v>490</v>
      </c>
      <c r="Z2" s="24">
        <v>17.68</v>
      </c>
      <c r="AA2" s="24">
        <v>23.68</v>
      </c>
      <c r="AB2" s="24" t="s">
        <v>491</v>
      </c>
      <c r="AC2" s="21">
        <v>42.14</v>
      </c>
      <c r="AD2" s="21">
        <v>56.47</v>
      </c>
      <c r="AE2" s="17" t="s">
        <v>492</v>
      </c>
      <c r="AF2" s="23">
        <v>31.6</v>
      </c>
      <c r="AG2" s="23">
        <v>42.32</v>
      </c>
      <c r="AH2" s="29" t="s">
        <v>493</v>
      </c>
      <c r="AI2" s="25">
        <v>47.96</v>
      </c>
      <c r="AJ2" s="25">
        <v>64.28</v>
      </c>
      <c r="AK2" s="18" t="s">
        <v>494</v>
      </c>
      <c r="AL2" s="24">
        <v>18.59</v>
      </c>
      <c r="AM2" s="24">
        <v>24.9</v>
      </c>
      <c r="AN2" s="8" t="s">
        <v>494</v>
      </c>
      <c r="AO2" s="22">
        <v>17.329999999999998</v>
      </c>
      <c r="AP2" s="22">
        <v>23.22</v>
      </c>
      <c r="AQ2" s="16" t="s">
        <v>495</v>
      </c>
      <c r="AR2" s="24">
        <v>21.35</v>
      </c>
      <c r="AS2" s="24">
        <v>28.6</v>
      </c>
      <c r="AT2" s="8" t="s">
        <v>496</v>
      </c>
      <c r="AU2" s="21">
        <v>18.59</v>
      </c>
      <c r="AV2" s="21">
        <v>24.53</v>
      </c>
      <c r="AW2" s="17" t="s">
        <v>497</v>
      </c>
    </row>
    <row r="3" spans="1:49" s="19" customFormat="1" ht="183" customHeight="1" x14ac:dyDescent="0.2">
      <c r="A3" s="20" t="s">
        <v>605</v>
      </c>
      <c r="B3" s="20" t="s">
        <v>170</v>
      </c>
      <c r="C3" s="20">
        <v>450</v>
      </c>
      <c r="D3" s="20" t="s">
        <v>176</v>
      </c>
      <c r="E3" s="24">
        <f>113972.95/2080</f>
        <v>54.794687500000002</v>
      </c>
      <c r="F3" s="24">
        <f>125245/2080</f>
        <v>60.213942307692307</v>
      </c>
      <c r="G3" s="24" t="s">
        <v>261</v>
      </c>
      <c r="H3" s="21"/>
      <c r="I3" s="21"/>
      <c r="J3" s="21"/>
      <c r="K3" s="22">
        <f>76774.88/2080</f>
        <v>36.911000000000001</v>
      </c>
      <c r="L3" s="22">
        <f>84368/2080</f>
        <v>40.561538461538461</v>
      </c>
      <c r="M3" s="22"/>
      <c r="N3" s="21">
        <f>78694.07/2080</f>
        <v>37.833687500000003</v>
      </c>
      <c r="O3" s="21">
        <f>86477/2080</f>
        <v>41.575480769230772</v>
      </c>
      <c r="P3" s="21"/>
      <c r="Q3" s="24">
        <v>37.833687500000003</v>
      </c>
      <c r="R3" s="24">
        <v>41.575480769230772</v>
      </c>
      <c r="S3" s="24"/>
      <c r="T3" s="23">
        <f>76774.88/2080</f>
        <v>36.911000000000001</v>
      </c>
      <c r="U3" s="23">
        <f>84368/2080</f>
        <v>40.561538461538461</v>
      </c>
      <c r="V3" s="23"/>
      <c r="W3" s="22"/>
      <c r="X3" s="22"/>
      <c r="Y3" s="22"/>
      <c r="Z3" s="24">
        <v>19.899999999999999</v>
      </c>
      <c r="AA3" s="24">
        <v>22.11</v>
      </c>
      <c r="AB3" s="24"/>
      <c r="AC3" s="21">
        <f>91261.17/2080</f>
        <v>43.875562500000001</v>
      </c>
      <c r="AD3" s="21">
        <f>100287/2080</f>
        <v>48.214903846153845</v>
      </c>
      <c r="AE3" s="21" t="s">
        <v>262</v>
      </c>
      <c r="AF3" s="23">
        <f>73075.73/2080</f>
        <v>35.132562499999999</v>
      </c>
      <c r="AG3" s="23">
        <f>80303/2080</f>
        <v>38.607211538461542</v>
      </c>
      <c r="AH3" s="23" t="s">
        <v>263</v>
      </c>
      <c r="AI3" s="25">
        <f>105834.82/2080</f>
        <v>50.882125000000002</v>
      </c>
      <c r="AJ3" s="25">
        <f>116302/2080</f>
        <v>55.914423076923079</v>
      </c>
      <c r="AK3" s="25"/>
      <c r="AL3" s="24">
        <v>16.61</v>
      </c>
      <c r="AM3" s="24">
        <v>18.46</v>
      </c>
      <c r="AN3" s="24" t="s">
        <v>264</v>
      </c>
      <c r="AO3" s="22"/>
      <c r="AP3" s="22"/>
      <c r="AQ3" s="22"/>
      <c r="AR3" s="24"/>
      <c r="AS3" s="24"/>
      <c r="AT3" s="24"/>
      <c r="AU3" s="21"/>
      <c r="AV3" s="21"/>
      <c r="AW3" s="21"/>
    </row>
    <row r="4" spans="1:49" s="19" customFormat="1" ht="409.6" x14ac:dyDescent="0.2">
      <c r="A4" s="20" t="s">
        <v>660</v>
      </c>
      <c r="B4" s="20" t="s">
        <v>170</v>
      </c>
      <c r="C4" s="20">
        <v>501.02499999999998</v>
      </c>
      <c r="D4" s="20" t="s">
        <v>176</v>
      </c>
      <c r="E4" s="24">
        <v>47.788499999999999</v>
      </c>
      <c r="F4" s="24"/>
      <c r="G4" s="24" t="s">
        <v>189</v>
      </c>
      <c r="H4" s="21"/>
      <c r="I4" s="21"/>
      <c r="J4" s="21"/>
      <c r="K4" s="22">
        <v>33.253999999999998</v>
      </c>
      <c r="L4" s="22"/>
      <c r="M4" s="22" t="s">
        <v>190</v>
      </c>
      <c r="N4" s="21">
        <v>32.67</v>
      </c>
      <c r="O4" s="21"/>
      <c r="P4" s="21" t="s">
        <v>191</v>
      </c>
      <c r="Q4" s="24">
        <v>32.67</v>
      </c>
      <c r="R4" s="24"/>
      <c r="S4" s="24" t="s">
        <v>192</v>
      </c>
      <c r="T4" s="23">
        <v>32.67</v>
      </c>
      <c r="U4" s="23"/>
      <c r="V4" s="23" t="s">
        <v>193</v>
      </c>
      <c r="W4" s="22"/>
      <c r="X4" s="22"/>
      <c r="Y4" s="22"/>
      <c r="Z4" s="24">
        <v>24.25</v>
      </c>
      <c r="AA4" s="24">
        <v>27.54</v>
      </c>
      <c r="AB4" s="24" t="s">
        <v>194</v>
      </c>
      <c r="AC4" s="21">
        <v>28.846</v>
      </c>
      <c r="AD4" s="21">
        <v>40.865299999999998</v>
      </c>
      <c r="AE4" s="21" t="s">
        <v>195</v>
      </c>
      <c r="AF4" s="23">
        <v>38.019300000000001</v>
      </c>
      <c r="AG4" s="23"/>
      <c r="AH4" s="23" t="s">
        <v>196</v>
      </c>
      <c r="AI4" s="25">
        <v>24.2563</v>
      </c>
      <c r="AJ4" s="25"/>
      <c r="AK4" s="25" t="s">
        <v>197</v>
      </c>
      <c r="AL4" s="24">
        <v>24.61</v>
      </c>
      <c r="AM4" s="24"/>
      <c r="AN4" s="24" t="s">
        <v>198</v>
      </c>
      <c r="AO4" s="22">
        <v>24.61</v>
      </c>
      <c r="AP4" s="22"/>
      <c r="AQ4" s="22" t="s">
        <v>198</v>
      </c>
      <c r="AR4" s="24">
        <v>24.12</v>
      </c>
      <c r="AS4" s="24"/>
      <c r="AT4" s="24" t="s">
        <v>199</v>
      </c>
      <c r="AU4" s="21">
        <v>24.25</v>
      </c>
      <c r="AV4" s="21">
        <v>27.54</v>
      </c>
      <c r="AW4" s="21" t="s">
        <v>200</v>
      </c>
    </row>
    <row r="5" spans="1:49" s="19" customFormat="1" ht="224" x14ac:dyDescent="0.2">
      <c r="A5" s="20" t="s">
        <v>114</v>
      </c>
      <c r="B5" s="20" t="s">
        <v>170</v>
      </c>
      <c r="C5" s="20">
        <v>575</v>
      </c>
      <c r="D5" s="20" t="s">
        <v>115</v>
      </c>
      <c r="E5" s="24">
        <v>41.85</v>
      </c>
      <c r="F5" s="24">
        <v>62.78</v>
      </c>
      <c r="G5" s="24" t="s">
        <v>133</v>
      </c>
      <c r="H5" s="21"/>
      <c r="I5" s="21"/>
      <c r="J5" s="21"/>
      <c r="K5" s="22">
        <v>28.9</v>
      </c>
      <c r="L5" s="22">
        <v>43.35</v>
      </c>
      <c r="M5" s="22" t="s">
        <v>134</v>
      </c>
      <c r="N5" s="21"/>
      <c r="O5" s="21"/>
      <c r="P5" s="21"/>
      <c r="Q5" s="24">
        <v>32.700000000000003</v>
      </c>
      <c r="R5" s="24">
        <v>49.06</v>
      </c>
      <c r="S5" s="24" t="s">
        <v>135</v>
      </c>
      <c r="T5" s="23">
        <v>28.9</v>
      </c>
      <c r="U5" s="23">
        <v>43.35</v>
      </c>
      <c r="V5" s="23" t="s">
        <v>136</v>
      </c>
      <c r="W5" s="22"/>
      <c r="X5" s="22"/>
      <c r="Y5" s="22"/>
      <c r="Z5" s="24" t="s">
        <v>590</v>
      </c>
      <c r="AA5" s="24" t="s">
        <v>591</v>
      </c>
      <c r="AB5" s="24" t="s">
        <v>137</v>
      </c>
      <c r="AC5" s="21">
        <v>32.700000000000003</v>
      </c>
      <c r="AD5" s="21">
        <v>49.06</v>
      </c>
      <c r="AE5" s="21" t="s">
        <v>138</v>
      </c>
      <c r="AF5" s="23">
        <v>31.12</v>
      </c>
      <c r="AG5" s="23">
        <v>46.68</v>
      </c>
      <c r="AH5" s="23" t="s">
        <v>139</v>
      </c>
      <c r="AI5" s="25">
        <v>41.85</v>
      </c>
      <c r="AJ5" s="25">
        <v>62.78</v>
      </c>
      <c r="AK5" s="25" t="s">
        <v>140</v>
      </c>
      <c r="AL5" s="24">
        <v>16.23</v>
      </c>
      <c r="AM5" s="24">
        <v>22.93</v>
      </c>
      <c r="AN5" s="24" t="s">
        <v>141</v>
      </c>
      <c r="AO5" s="22" t="s">
        <v>820</v>
      </c>
      <c r="AP5" s="22" t="s">
        <v>821</v>
      </c>
      <c r="AQ5" s="22" t="s">
        <v>142</v>
      </c>
      <c r="AR5" s="24">
        <v>18.28</v>
      </c>
      <c r="AS5" s="24">
        <v>20.25</v>
      </c>
      <c r="AT5" s="24" t="s">
        <v>143</v>
      </c>
      <c r="AU5" s="21">
        <v>17.739999999999998</v>
      </c>
      <c r="AV5" s="21">
        <v>19.66</v>
      </c>
      <c r="AW5" s="21" t="s">
        <v>144</v>
      </c>
    </row>
    <row r="6" spans="1:49" s="19" customFormat="1" ht="272" x14ac:dyDescent="0.2">
      <c r="A6" s="20" t="s">
        <v>652</v>
      </c>
      <c r="B6" s="20" t="s">
        <v>170</v>
      </c>
      <c r="C6" s="20">
        <v>101.5</v>
      </c>
      <c r="D6" s="20" t="s">
        <v>176</v>
      </c>
      <c r="E6" s="24">
        <v>30.35</v>
      </c>
      <c r="F6" s="24">
        <v>35.07</v>
      </c>
      <c r="G6" s="24" t="s">
        <v>560</v>
      </c>
      <c r="H6" s="21"/>
      <c r="I6" s="21"/>
      <c r="J6" s="21"/>
      <c r="K6" s="22"/>
      <c r="L6" s="22"/>
      <c r="M6" s="22"/>
      <c r="N6" s="21">
        <v>25.33</v>
      </c>
      <c r="O6" s="21">
        <v>29.27</v>
      </c>
      <c r="P6" s="21" t="s">
        <v>561</v>
      </c>
      <c r="Q6" s="24">
        <v>25.33</v>
      </c>
      <c r="R6" s="24">
        <v>29.27</v>
      </c>
      <c r="S6" s="24" t="s">
        <v>562</v>
      </c>
      <c r="T6" s="23">
        <v>25.33</v>
      </c>
      <c r="U6" s="23">
        <v>29.27</v>
      </c>
      <c r="V6" s="23" t="s">
        <v>563</v>
      </c>
      <c r="W6" s="22">
        <v>18.98</v>
      </c>
      <c r="X6" s="22">
        <v>21.84</v>
      </c>
      <c r="Y6" s="22" t="s">
        <v>564</v>
      </c>
      <c r="Z6" s="24">
        <v>20.7</v>
      </c>
      <c r="AA6" s="24">
        <v>23.57</v>
      </c>
      <c r="AB6" s="24" t="s">
        <v>565</v>
      </c>
      <c r="AC6" s="21"/>
      <c r="AD6" s="21"/>
      <c r="AE6" s="21"/>
      <c r="AF6" s="23">
        <v>22.33</v>
      </c>
      <c r="AG6" s="23">
        <v>25.81</v>
      </c>
      <c r="AH6" s="23" t="s">
        <v>566</v>
      </c>
      <c r="AI6" s="25">
        <v>27.55</v>
      </c>
      <c r="AJ6" s="25">
        <v>31.84</v>
      </c>
      <c r="AK6" s="25" t="s">
        <v>567</v>
      </c>
      <c r="AL6" s="24">
        <v>10.55</v>
      </c>
      <c r="AM6" s="24">
        <v>17.8</v>
      </c>
      <c r="AN6" s="24" t="s">
        <v>568</v>
      </c>
      <c r="AO6" s="22">
        <v>18.98</v>
      </c>
      <c r="AP6" s="22">
        <v>22.27</v>
      </c>
      <c r="AQ6" s="22" t="s">
        <v>564</v>
      </c>
      <c r="AR6" s="24">
        <v>19.89</v>
      </c>
      <c r="AS6" s="24">
        <v>22.72</v>
      </c>
      <c r="AT6" s="24" t="s">
        <v>569</v>
      </c>
      <c r="AU6" s="21">
        <v>20.76</v>
      </c>
      <c r="AV6" s="21">
        <v>23.57</v>
      </c>
      <c r="AW6" s="21" t="s">
        <v>569</v>
      </c>
    </row>
    <row r="7" spans="1:49" s="19" customFormat="1" ht="409.6" x14ac:dyDescent="0.2">
      <c r="A7" s="20" t="s">
        <v>630</v>
      </c>
      <c r="B7" s="20" t="s">
        <v>170</v>
      </c>
      <c r="C7" s="20">
        <v>198</v>
      </c>
      <c r="D7" s="20" t="s">
        <v>407</v>
      </c>
      <c r="E7" s="24">
        <v>42.66</v>
      </c>
      <c r="F7" s="24">
        <v>54.61</v>
      </c>
      <c r="G7" s="32" t="s">
        <v>822</v>
      </c>
      <c r="H7" s="21">
        <v>30.95</v>
      </c>
      <c r="I7" s="21">
        <v>39.619999999999997</v>
      </c>
      <c r="J7" s="17" t="s">
        <v>823</v>
      </c>
      <c r="K7" s="22"/>
      <c r="L7" s="22" t="s">
        <v>244</v>
      </c>
      <c r="M7" s="22"/>
      <c r="N7" s="21">
        <v>31.72</v>
      </c>
      <c r="O7" s="21">
        <v>40.61</v>
      </c>
      <c r="P7" s="17" t="s">
        <v>824</v>
      </c>
      <c r="Q7" s="24" t="s">
        <v>415</v>
      </c>
      <c r="R7" s="24" t="s">
        <v>415</v>
      </c>
      <c r="S7" s="24" t="s">
        <v>415</v>
      </c>
      <c r="T7" s="23" t="s">
        <v>416</v>
      </c>
      <c r="U7" s="23" t="s">
        <v>417</v>
      </c>
      <c r="V7" s="23"/>
      <c r="W7" s="22" t="s">
        <v>813</v>
      </c>
      <c r="X7" s="22" t="s">
        <v>814</v>
      </c>
      <c r="Y7" s="16" t="s">
        <v>418</v>
      </c>
      <c r="Z7" s="24">
        <v>18.579999999999998</v>
      </c>
      <c r="AA7" s="24">
        <v>23.78</v>
      </c>
      <c r="AB7" s="8" t="s">
        <v>419</v>
      </c>
      <c r="AC7" s="21" t="s">
        <v>420</v>
      </c>
      <c r="AD7" s="21"/>
      <c r="AE7" s="21"/>
      <c r="AF7" s="23">
        <v>28.74</v>
      </c>
      <c r="AG7" s="23">
        <v>36.79</v>
      </c>
      <c r="AH7" s="7" t="s">
        <v>421</v>
      </c>
      <c r="AI7" s="25">
        <v>40.61</v>
      </c>
      <c r="AJ7" s="25">
        <v>51.98</v>
      </c>
      <c r="AK7" s="18" t="s">
        <v>422</v>
      </c>
      <c r="AL7" s="24">
        <v>17.68</v>
      </c>
      <c r="AM7" s="24">
        <v>22.63</v>
      </c>
      <c r="AN7" s="8" t="s">
        <v>423</v>
      </c>
      <c r="AO7" s="22">
        <v>14</v>
      </c>
      <c r="AP7" s="22">
        <v>14</v>
      </c>
      <c r="AQ7" s="16" t="s">
        <v>424</v>
      </c>
      <c r="AR7" s="24"/>
      <c r="AS7" s="24"/>
      <c r="AT7" s="24"/>
      <c r="AU7" s="21">
        <v>18.579999999999998</v>
      </c>
      <c r="AV7" s="21">
        <v>23.78</v>
      </c>
      <c r="AW7" s="17" t="s">
        <v>425</v>
      </c>
    </row>
    <row r="8" spans="1:49" s="19" customFormat="1" ht="160" x14ac:dyDescent="0.2">
      <c r="A8" s="20" t="s">
        <v>617</v>
      </c>
      <c r="B8" s="20" t="s">
        <v>170</v>
      </c>
      <c r="C8" s="20">
        <v>570</v>
      </c>
      <c r="D8" s="20" t="s">
        <v>312</v>
      </c>
      <c r="E8" s="24">
        <v>67.430000000000007</v>
      </c>
      <c r="F8" s="24"/>
      <c r="G8" s="24" t="s">
        <v>347</v>
      </c>
      <c r="H8" s="21"/>
      <c r="I8" s="21"/>
      <c r="J8" s="21"/>
      <c r="K8" s="22"/>
      <c r="L8" s="22"/>
      <c r="M8" s="22"/>
      <c r="N8" s="21">
        <v>29.71</v>
      </c>
      <c r="O8" s="21">
        <v>44.31</v>
      </c>
      <c r="P8" s="21" t="s">
        <v>348</v>
      </c>
      <c r="Q8" s="24">
        <v>29.71</v>
      </c>
      <c r="R8" s="24">
        <v>44.31</v>
      </c>
      <c r="S8" s="24"/>
      <c r="T8" s="23">
        <v>36.909999999999997</v>
      </c>
      <c r="U8" s="23">
        <v>55.05</v>
      </c>
      <c r="V8" s="23" t="s">
        <v>349</v>
      </c>
      <c r="W8" s="22"/>
      <c r="X8" s="22"/>
      <c r="Y8" s="22"/>
      <c r="Z8" s="24"/>
      <c r="AA8" s="24"/>
      <c r="AB8" s="24"/>
      <c r="AC8" s="21">
        <v>36.9</v>
      </c>
      <c r="AD8" s="21">
        <v>55.05</v>
      </c>
      <c r="AE8" s="21" t="s">
        <v>350</v>
      </c>
      <c r="AF8" s="23">
        <v>45.85</v>
      </c>
      <c r="AG8" s="23">
        <v>68.38</v>
      </c>
      <c r="AH8" s="23" t="s">
        <v>351</v>
      </c>
      <c r="AI8" s="25">
        <v>34.33</v>
      </c>
      <c r="AJ8" s="25">
        <v>51.21</v>
      </c>
      <c r="AK8" s="25" t="s">
        <v>352</v>
      </c>
      <c r="AL8" s="24">
        <v>21.47</v>
      </c>
      <c r="AM8" s="24"/>
      <c r="AN8" s="24" t="s">
        <v>353</v>
      </c>
      <c r="AO8" s="22"/>
      <c r="AP8" s="22"/>
      <c r="AQ8" s="22"/>
      <c r="AR8" s="24"/>
      <c r="AS8" s="24"/>
      <c r="AT8" s="24"/>
      <c r="AU8" s="21">
        <v>26.59</v>
      </c>
      <c r="AV8" s="21">
        <v>26.59</v>
      </c>
      <c r="AW8" s="21" t="s">
        <v>354</v>
      </c>
    </row>
    <row r="9" spans="1:49" s="19" customFormat="1" ht="96" x14ac:dyDescent="0.2">
      <c r="A9" s="20" t="s">
        <v>600</v>
      </c>
      <c r="B9" s="20" t="s">
        <v>208</v>
      </c>
      <c r="C9" s="20">
        <v>114</v>
      </c>
      <c r="D9" s="20" t="s">
        <v>176</v>
      </c>
      <c r="E9" s="24">
        <v>40.799999999999997</v>
      </c>
      <c r="F9" s="24">
        <v>52.82</v>
      </c>
      <c r="G9" s="24" t="s">
        <v>229</v>
      </c>
      <c r="H9" s="21">
        <v>33.57</v>
      </c>
      <c r="I9" s="21">
        <v>43.43</v>
      </c>
      <c r="J9" s="21" t="s">
        <v>220</v>
      </c>
      <c r="K9" s="22"/>
      <c r="L9" s="22"/>
      <c r="M9" s="22"/>
      <c r="N9" s="21">
        <v>27.48</v>
      </c>
      <c r="O9" s="21">
        <v>35.549999999999997</v>
      </c>
      <c r="P9" s="21" t="s">
        <v>223</v>
      </c>
      <c r="Q9" s="24">
        <v>27.48</v>
      </c>
      <c r="R9" s="24">
        <v>35.549999999999997</v>
      </c>
      <c r="S9" s="24" t="s">
        <v>230</v>
      </c>
      <c r="T9" s="23">
        <v>24.91</v>
      </c>
      <c r="U9" s="23">
        <v>32.28</v>
      </c>
      <c r="V9" s="23" t="s">
        <v>224</v>
      </c>
      <c r="W9" s="22">
        <v>17.72</v>
      </c>
      <c r="X9" s="22">
        <v>27.86</v>
      </c>
      <c r="Y9" s="22" t="s">
        <v>231</v>
      </c>
      <c r="Z9" s="24">
        <v>22.6</v>
      </c>
      <c r="AA9" s="24">
        <v>29.25</v>
      </c>
      <c r="AB9" s="24" t="s">
        <v>232</v>
      </c>
      <c r="AC9" s="21">
        <v>29</v>
      </c>
      <c r="AD9" s="21">
        <v>37.51</v>
      </c>
      <c r="AE9" s="21" t="s">
        <v>233</v>
      </c>
      <c r="AF9" s="23">
        <v>20.61</v>
      </c>
      <c r="AG9" s="23">
        <v>26.67</v>
      </c>
      <c r="AH9" s="23" t="s">
        <v>234</v>
      </c>
      <c r="AI9" s="25">
        <v>40.799999999999997</v>
      </c>
      <c r="AJ9" s="25">
        <v>52.82</v>
      </c>
      <c r="AK9" s="25" t="s">
        <v>235</v>
      </c>
      <c r="AL9" s="24">
        <v>17.8</v>
      </c>
      <c r="AM9" s="24">
        <v>23.05</v>
      </c>
      <c r="AN9" s="24" t="s">
        <v>222</v>
      </c>
      <c r="AO9" s="22">
        <v>15.39</v>
      </c>
      <c r="AP9" s="22">
        <v>19.88</v>
      </c>
      <c r="AQ9" s="22" t="s">
        <v>222</v>
      </c>
      <c r="AR9" s="24" t="s">
        <v>211</v>
      </c>
      <c r="AS9" s="24" t="s">
        <v>211</v>
      </c>
      <c r="AT9" s="24" t="s">
        <v>211</v>
      </c>
      <c r="AU9" s="21">
        <v>17.72</v>
      </c>
      <c r="AV9" s="21">
        <v>24.08</v>
      </c>
      <c r="AW9" s="21" t="s">
        <v>222</v>
      </c>
    </row>
    <row r="10" spans="1:49" s="19" customFormat="1" ht="48" x14ac:dyDescent="0.2">
      <c r="A10" s="20" t="s">
        <v>661</v>
      </c>
      <c r="B10" s="20" t="s">
        <v>514</v>
      </c>
      <c r="C10" s="20">
        <v>156.5</v>
      </c>
      <c r="D10" s="20" t="s">
        <v>176</v>
      </c>
      <c r="E10" s="24"/>
      <c r="F10" s="24"/>
      <c r="G10" s="24"/>
      <c r="H10" s="21"/>
      <c r="I10" s="21"/>
      <c r="J10" s="21"/>
      <c r="K10" s="22">
        <v>23.93</v>
      </c>
      <c r="L10" s="22">
        <v>26.44</v>
      </c>
      <c r="M10" s="22" t="s">
        <v>524</v>
      </c>
      <c r="N10" s="21">
        <v>18.79</v>
      </c>
      <c r="O10" s="21" t="s">
        <v>525</v>
      </c>
      <c r="P10" s="21" t="s">
        <v>526</v>
      </c>
      <c r="Q10" s="24">
        <v>18.79</v>
      </c>
      <c r="R10" s="24" t="s">
        <v>525</v>
      </c>
      <c r="S10" s="24" t="s">
        <v>527</v>
      </c>
      <c r="T10" s="23">
        <v>18.79</v>
      </c>
      <c r="U10" s="23" t="s">
        <v>525</v>
      </c>
      <c r="V10" s="23" t="s">
        <v>528</v>
      </c>
      <c r="W10" s="22"/>
      <c r="X10" s="22"/>
      <c r="Y10" s="22"/>
      <c r="Z10" s="24">
        <v>15.26</v>
      </c>
      <c r="AA10" s="24">
        <v>21.7</v>
      </c>
      <c r="AB10" s="24" t="s">
        <v>529</v>
      </c>
      <c r="AC10" s="21"/>
      <c r="AD10" s="21"/>
      <c r="AE10" s="21"/>
      <c r="AF10" s="23">
        <v>23.93</v>
      </c>
      <c r="AG10" s="23">
        <v>26.44</v>
      </c>
      <c r="AH10" s="23" t="s">
        <v>516</v>
      </c>
      <c r="AI10" s="25">
        <v>17.010000000000002</v>
      </c>
      <c r="AJ10" s="25">
        <v>18.79</v>
      </c>
      <c r="AK10" s="25" t="s">
        <v>530</v>
      </c>
      <c r="AL10" s="24" t="s">
        <v>303</v>
      </c>
      <c r="AM10" s="24">
        <v>12</v>
      </c>
      <c r="AN10" s="24" t="s">
        <v>531</v>
      </c>
      <c r="AO10" s="22" t="s">
        <v>303</v>
      </c>
      <c r="AP10" s="22">
        <v>12</v>
      </c>
      <c r="AQ10" s="22" t="s">
        <v>531</v>
      </c>
      <c r="AR10" s="24">
        <v>18.79</v>
      </c>
      <c r="AS10" s="24" t="s">
        <v>525</v>
      </c>
      <c r="AT10" s="24" t="s">
        <v>532</v>
      </c>
      <c r="AU10" s="21">
        <v>18.79</v>
      </c>
      <c r="AV10" s="21" t="s">
        <v>525</v>
      </c>
      <c r="AW10" s="21" t="s">
        <v>532</v>
      </c>
    </row>
    <row r="11" spans="1:49" s="19" customFormat="1" ht="16" x14ac:dyDescent="0.2">
      <c r="A11" s="20" t="s">
        <v>610</v>
      </c>
      <c r="B11" s="20" t="s">
        <v>171</v>
      </c>
      <c r="C11" s="20">
        <v>19</v>
      </c>
      <c r="D11" s="20"/>
      <c r="E11" s="24">
        <v>26.74</v>
      </c>
      <c r="F11" s="24">
        <v>32.6</v>
      </c>
      <c r="G11" s="24" t="s">
        <v>296</v>
      </c>
      <c r="H11" s="21">
        <v>25.22</v>
      </c>
      <c r="I11" s="21">
        <v>30.72</v>
      </c>
      <c r="J11" s="21" t="s">
        <v>297</v>
      </c>
      <c r="K11" s="22"/>
      <c r="L11" s="22"/>
      <c r="M11" s="22"/>
      <c r="N11" s="21"/>
      <c r="O11" s="21"/>
      <c r="P11" s="21"/>
      <c r="Q11" s="24"/>
      <c r="R11" s="24"/>
      <c r="S11" s="24"/>
      <c r="T11" s="23"/>
      <c r="U11" s="23"/>
      <c r="V11" s="23"/>
      <c r="W11" s="22">
        <v>20.99</v>
      </c>
      <c r="X11" s="22">
        <v>25.59</v>
      </c>
      <c r="Y11" s="22" t="s">
        <v>298</v>
      </c>
      <c r="Z11" s="24"/>
      <c r="AA11" s="24"/>
      <c r="AB11" s="24"/>
      <c r="AC11" s="21"/>
      <c r="AD11" s="21"/>
      <c r="AE11" s="21"/>
      <c r="AF11" s="23"/>
      <c r="AG11" s="23"/>
      <c r="AH11" s="23"/>
      <c r="AI11" s="25">
        <v>26.74</v>
      </c>
      <c r="AJ11" s="25">
        <v>32.6</v>
      </c>
      <c r="AK11" s="25" t="s">
        <v>299</v>
      </c>
      <c r="AL11" s="24"/>
      <c r="AM11" s="24"/>
      <c r="AN11" s="24"/>
      <c r="AO11" s="22"/>
      <c r="AP11" s="22"/>
      <c r="AQ11" s="22"/>
      <c r="AR11" s="24"/>
      <c r="AS11" s="24"/>
      <c r="AT11" s="24"/>
      <c r="AU11" s="21"/>
      <c r="AV11" s="21"/>
      <c r="AW11" s="21"/>
    </row>
    <row r="12" spans="1:49" s="19" customFormat="1" ht="16" x14ac:dyDescent="0.2">
      <c r="A12" s="20" t="s">
        <v>154</v>
      </c>
      <c r="B12" s="20" t="s">
        <v>171</v>
      </c>
      <c r="C12" s="20">
        <v>58</v>
      </c>
      <c r="D12" s="20" t="s">
        <v>145</v>
      </c>
      <c r="E12" s="24"/>
      <c r="F12" s="24"/>
      <c r="G12" s="24"/>
      <c r="H12" s="21"/>
      <c r="I12" s="21"/>
      <c r="J12" s="21"/>
      <c r="K12" s="22"/>
      <c r="L12" s="22"/>
      <c r="M12" s="22"/>
      <c r="N12" s="21"/>
      <c r="O12" s="21"/>
      <c r="P12" s="21"/>
      <c r="Q12" s="24"/>
      <c r="R12" s="24"/>
      <c r="S12" s="24"/>
      <c r="T12" s="23"/>
      <c r="U12" s="23"/>
      <c r="V12" s="23"/>
      <c r="W12" s="33">
        <v>21.66</v>
      </c>
      <c r="X12" s="33">
        <v>30.32</v>
      </c>
      <c r="Y12" s="16" t="s">
        <v>163</v>
      </c>
      <c r="Z12" s="27">
        <v>21.66</v>
      </c>
      <c r="AA12" s="27">
        <v>30.32</v>
      </c>
      <c r="AB12" s="8" t="s">
        <v>158</v>
      </c>
      <c r="AC12" s="34">
        <v>36.06</v>
      </c>
      <c r="AD12" s="34">
        <v>45.67</v>
      </c>
      <c r="AE12" s="17" t="s">
        <v>164</v>
      </c>
      <c r="AF12" s="23"/>
      <c r="AG12" s="23"/>
      <c r="AH12" s="23"/>
      <c r="AI12" s="25"/>
      <c r="AJ12" s="25"/>
      <c r="AK12" s="25"/>
      <c r="AL12" s="24"/>
      <c r="AM12" s="24"/>
      <c r="AN12" s="24"/>
      <c r="AO12" s="33">
        <v>18.77</v>
      </c>
      <c r="AP12" s="33">
        <v>20.22</v>
      </c>
      <c r="AQ12" s="16" t="s">
        <v>158</v>
      </c>
      <c r="AR12" s="24"/>
      <c r="AS12" s="24"/>
      <c r="AT12" s="24"/>
      <c r="AU12" s="21"/>
      <c r="AV12" s="21"/>
      <c r="AW12" s="21"/>
    </row>
    <row r="13" spans="1:49" s="19" customFormat="1" ht="16" x14ac:dyDescent="0.2">
      <c r="A13" s="20" t="s">
        <v>398</v>
      </c>
      <c r="B13" s="20" t="s">
        <v>171</v>
      </c>
      <c r="C13" s="20">
        <v>8</v>
      </c>
      <c r="D13" s="20" t="s">
        <v>147</v>
      </c>
      <c r="E13" s="24" t="s">
        <v>804</v>
      </c>
      <c r="F13" s="24" t="s">
        <v>805</v>
      </c>
      <c r="G13" s="24"/>
      <c r="H13" s="21" t="s">
        <v>810</v>
      </c>
      <c r="I13" s="21" t="s">
        <v>811</v>
      </c>
      <c r="J13" s="21"/>
      <c r="K13" s="22"/>
      <c r="L13" s="22"/>
      <c r="M13" s="22"/>
      <c r="N13" s="21"/>
      <c r="O13" s="21"/>
      <c r="P13" s="21"/>
      <c r="Q13" s="24"/>
      <c r="R13" s="24"/>
      <c r="S13" s="24"/>
      <c r="T13" s="23"/>
      <c r="U13" s="23"/>
      <c r="V13" s="23"/>
      <c r="W13" s="22"/>
      <c r="X13" s="22"/>
      <c r="Y13" s="22"/>
      <c r="Z13" s="24"/>
      <c r="AA13" s="24"/>
      <c r="AB13" s="24"/>
      <c r="AC13" s="21"/>
      <c r="AD13" s="21"/>
      <c r="AE13" s="21"/>
      <c r="AF13" s="23"/>
      <c r="AG13" s="23"/>
      <c r="AH13" s="23"/>
      <c r="AI13" s="25"/>
      <c r="AJ13" s="25"/>
      <c r="AK13" s="25"/>
      <c r="AL13" s="24"/>
      <c r="AM13" s="24"/>
      <c r="AN13" s="24"/>
      <c r="AO13" s="22"/>
      <c r="AP13" s="22"/>
      <c r="AQ13" s="22"/>
      <c r="AR13" s="24"/>
      <c r="AS13" s="24"/>
      <c r="AT13" s="24"/>
      <c r="AU13" s="21"/>
      <c r="AV13" s="21"/>
      <c r="AW13" s="21"/>
    </row>
    <row r="14" spans="1:49" s="19" customFormat="1" ht="16" x14ac:dyDescent="0.2">
      <c r="A14" s="20" t="s">
        <v>302</v>
      </c>
      <c r="B14" s="20" t="s">
        <v>171</v>
      </c>
      <c r="C14" s="20">
        <v>7.25</v>
      </c>
      <c r="D14" s="20" t="s">
        <v>145</v>
      </c>
      <c r="E14" s="24">
        <v>18.82</v>
      </c>
      <c r="F14" s="24"/>
      <c r="G14" s="24"/>
      <c r="H14" s="21"/>
      <c r="I14" s="21"/>
      <c r="J14" s="21"/>
      <c r="K14" s="22"/>
      <c r="L14" s="22"/>
      <c r="M14" s="22"/>
      <c r="N14" s="21"/>
      <c r="O14" s="21"/>
      <c r="P14" s="21"/>
      <c r="Q14" s="24"/>
      <c r="R14" s="24"/>
      <c r="S14" s="24"/>
      <c r="T14" s="23"/>
      <c r="U14" s="23"/>
      <c r="V14" s="23"/>
      <c r="W14" s="22">
        <v>18</v>
      </c>
      <c r="X14" s="22">
        <v>18.899999999999999</v>
      </c>
      <c r="Y14" s="22"/>
      <c r="Z14" s="24"/>
      <c r="AA14" s="24"/>
      <c r="AB14" s="24"/>
      <c r="AC14" s="21"/>
      <c r="AD14" s="21"/>
      <c r="AE14" s="21"/>
      <c r="AF14" s="23"/>
      <c r="AG14" s="23"/>
      <c r="AH14" s="23"/>
      <c r="AI14" s="25"/>
      <c r="AJ14" s="25"/>
      <c r="AK14" s="25"/>
      <c r="AL14" s="24"/>
      <c r="AM14" s="24"/>
      <c r="AN14" s="24"/>
      <c r="AO14" s="22"/>
      <c r="AP14" s="22"/>
      <c r="AQ14" s="22"/>
      <c r="AR14" s="24"/>
      <c r="AS14" s="24"/>
      <c r="AT14" s="24"/>
      <c r="AU14" s="21"/>
      <c r="AV14" s="21"/>
      <c r="AW14" s="21"/>
    </row>
    <row r="15" spans="1:49" s="31" customFormat="1" ht="16" x14ac:dyDescent="0.2">
      <c r="A15" s="20" t="s">
        <v>648</v>
      </c>
      <c r="B15" s="20" t="s">
        <v>171</v>
      </c>
      <c r="C15" s="20">
        <v>5</v>
      </c>
      <c r="D15" s="20" t="s">
        <v>543</v>
      </c>
      <c r="E15" s="24">
        <v>30.21</v>
      </c>
      <c r="F15" s="24"/>
      <c r="G15" s="24"/>
      <c r="H15" s="21"/>
      <c r="I15" s="21"/>
      <c r="J15" s="21"/>
      <c r="K15" s="22"/>
      <c r="L15" s="22"/>
      <c r="M15" s="22"/>
      <c r="N15" s="21"/>
      <c r="O15" s="21"/>
      <c r="P15" s="35"/>
      <c r="Q15" s="24"/>
      <c r="R15" s="24"/>
      <c r="S15" s="36"/>
      <c r="T15" s="23"/>
      <c r="U15" s="23"/>
      <c r="V15" s="37"/>
      <c r="W15" s="22">
        <v>19.239999999999998</v>
      </c>
      <c r="X15" s="22"/>
      <c r="Y15" s="38"/>
      <c r="Z15" s="24">
        <v>22.96</v>
      </c>
      <c r="AA15" s="24"/>
      <c r="AB15" s="24"/>
      <c r="AC15" s="21"/>
      <c r="AD15" s="21"/>
      <c r="AE15" s="21"/>
      <c r="AF15" s="23"/>
      <c r="AG15" s="23"/>
      <c r="AH15" s="37"/>
      <c r="AI15" s="25"/>
      <c r="AJ15" s="25"/>
      <c r="AK15" s="25"/>
      <c r="AL15" s="24"/>
      <c r="AM15" s="24"/>
      <c r="AN15" s="36"/>
      <c r="AO15" s="22">
        <v>16.88</v>
      </c>
      <c r="AP15" s="22"/>
      <c r="AQ15" s="22"/>
      <c r="AR15" s="24"/>
      <c r="AS15" s="24"/>
      <c r="AT15" s="24"/>
      <c r="AU15" s="21"/>
      <c r="AV15" s="21"/>
      <c r="AW15" s="21"/>
    </row>
    <row r="16" spans="1:49" s="19" customFormat="1" ht="16" x14ac:dyDescent="0.2">
      <c r="A16" s="20" t="s">
        <v>622</v>
      </c>
      <c r="B16" s="20" t="s">
        <v>171</v>
      </c>
      <c r="C16" s="20">
        <v>14</v>
      </c>
      <c r="D16" s="20" t="s">
        <v>145</v>
      </c>
      <c r="E16" s="24"/>
      <c r="F16" s="24"/>
      <c r="G16" s="24"/>
      <c r="H16" s="21"/>
      <c r="I16" s="21"/>
      <c r="J16" s="21"/>
      <c r="K16" s="22"/>
      <c r="L16" s="22"/>
      <c r="M16" s="22"/>
      <c r="N16" s="21">
        <v>16</v>
      </c>
      <c r="O16" s="21">
        <v>27.19</v>
      </c>
      <c r="P16" s="21" t="s">
        <v>174</v>
      </c>
      <c r="Q16" s="24">
        <v>16</v>
      </c>
      <c r="R16" s="24">
        <v>24.52</v>
      </c>
      <c r="S16" s="24" t="s">
        <v>174</v>
      </c>
      <c r="T16" s="23">
        <v>16</v>
      </c>
      <c r="U16" s="23">
        <v>28.98</v>
      </c>
      <c r="V16" s="23" t="s">
        <v>174</v>
      </c>
      <c r="W16" s="22">
        <v>13</v>
      </c>
      <c r="X16" s="22">
        <v>16.850000000000001</v>
      </c>
      <c r="Y16" s="22" t="s">
        <v>174</v>
      </c>
      <c r="Z16" s="24">
        <v>13</v>
      </c>
      <c r="AA16" s="24">
        <v>24.5</v>
      </c>
      <c r="AB16" s="24" t="s">
        <v>174</v>
      </c>
      <c r="AC16" s="21"/>
      <c r="AD16" s="21"/>
      <c r="AE16" s="21"/>
      <c r="AF16" s="23"/>
      <c r="AG16" s="23"/>
      <c r="AH16" s="23"/>
      <c r="AI16" s="25"/>
      <c r="AJ16" s="25"/>
      <c r="AK16" s="25"/>
      <c r="AL16" s="24"/>
      <c r="AM16" s="24"/>
      <c r="AN16" s="24"/>
      <c r="AO16" s="22"/>
      <c r="AP16" s="22"/>
      <c r="AQ16" s="22"/>
      <c r="AR16" s="24"/>
      <c r="AS16" s="24"/>
      <c r="AT16" s="24"/>
      <c r="AU16" s="21"/>
      <c r="AV16" s="21"/>
      <c r="AW16" s="21"/>
    </row>
    <row r="17" spans="1:49" s="19" customFormat="1" ht="64" x14ac:dyDescent="0.2">
      <c r="A17" s="20" t="s">
        <v>653</v>
      </c>
      <c r="B17" s="20" t="s">
        <v>171</v>
      </c>
      <c r="C17" s="20">
        <v>9</v>
      </c>
      <c r="D17" s="20" t="s">
        <v>149</v>
      </c>
      <c r="E17" s="24">
        <v>22.6</v>
      </c>
      <c r="F17" s="24">
        <v>27.81</v>
      </c>
      <c r="G17" s="24" t="s">
        <v>572</v>
      </c>
      <c r="H17" s="21"/>
      <c r="I17" s="21"/>
      <c r="J17" s="21"/>
      <c r="K17" s="22">
        <v>16.5</v>
      </c>
      <c r="L17" s="22">
        <v>17.52</v>
      </c>
      <c r="M17" s="22"/>
      <c r="N17" s="21"/>
      <c r="O17" s="21"/>
      <c r="P17" s="21"/>
      <c r="Q17" s="24">
        <v>17.59</v>
      </c>
      <c r="R17" s="24">
        <v>18.55</v>
      </c>
      <c r="S17" s="24" t="s">
        <v>573</v>
      </c>
      <c r="T17" s="23"/>
      <c r="U17" s="23"/>
      <c r="V17" s="23"/>
      <c r="W17" s="22">
        <v>16</v>
      </c>
      <c r="X17" s="22">
        <v>19.010000000000002</v>
      </c>
      <c r="Y17" s="22"/>
      <c r="Z17" s="24">
        <v>16.5</v>
      </c>
      <c r="AA17" s="24">
        <v>19.010000000000002</v>
      </c>
      <c r="AB17" s="24" t="s">
        <v>574</v>
      </c>
      <c r="AC17" s="21"/>
      <c r="AD17" s="21"/>
      <c r="AE17" s="21"/>
      <c r="AF17" s="23"/>
      <c r="AG17" s="23"/>
      <c r="AH17" s="23"/>
      <c r="AI17" s="25"/>
      <c r="AJ17" s="25"/>
      <c r="AK17" s="25"/>
      <c r="AL17" s="24">
        <v>10</v>
      </c>
      <c r="AM17" s="24">
        <v>11.5</v>
      </c>
      <c r="AN17" s="24"/>
      <c r="AO17" s="22">
        <v>11</v>
      </c>
      <c r="AP17" s="22">
        <v>19.010000000000002</v>
      </c>
      <c r="AQ17" s="22"/>
      <c r="AR17" s="24"/>
      <c r="AS17" s="24"/>
      <c r="AT17" s="24"/>
      <c r="AU17" s="21"/>
      <c r="AV17" s="21"/>
      <c r="AW17" s="21"/>
    </row>
    <row r="18" spans="1:49" s="19" customFormat="1" ht="16" x14ac:dyDescent="0.2">
      <c r="A18" s="20" t="s">
        <v>609</v>
      </c>
      <c r="B18" s="20" t="s">
        <v>171</v>
      </c>
      <c r="C18" s="20">
        <v>31</v>
      </c>
      <c r="D18" s="20" t="s">
        <v>176</v>
      </c>
      <c r="E18" s="24" t="s">
        <v>288</v>
      </c>
      <c r="F18" s="24" t="s">
        <v>806</v>
      </c>
      <c r="G18" s="24"/>
      <c r="H18" s="21"/>
      <c r="I18" s="21"/>
      <c r="J18" s="21"/>
      <c r="K18" s="22"/>
      <c r="L18" s="22"/>
      <c r="M18" s="22"/>
      <c r="N18" s="21">
        <v>20.47</v>
      </c>
      <c r="O18" s="21">
        <v>37.08</v>
      </c>
      <c r="P18" s="21"/>
      <c r="Q18" s="24">
        <v>20.47</v>
      </c>
      <c r="R18" s="24">
        <v>37.08</v>
      </c>
      <c r="S18" s="24"/>
      <c r="T18" s="23">
        <v>20.47</v>
      </c>
      <c r="U18" s="23">
        <v>37.08</v>
      </c>
      <c r="V18" s="23"/>
      <c r="W18" s="22">
        <v>18.7</v>
      </c>
      <c r="X18" s="22">
        <v>33.869999999999997</v>
      </c>
      <c r="Y18" s="22"/>
      <c r="Z18" s="24">
        <v>18.7</v>
      </c>
      <c r="AA18" s="24">
        <v>33.869999999999997</v>
      </c>
      <c r="AB18" s="24"/>
      <c r="AC18" s="21"/>
      <c r="AD18" s="21"/>
      <c r="AE18" s="21"/>
      <c r="AF18" s="23"/>
      <c r="AG18" s="23"/>
      <c r="AH18" s="23"/>
      <c r="AI18" s="25"/>
      <c r="AJ18" s="25"/>
      <c r="AK18" s="25"/>
      <c r="AL18" s="24">
        <v>16.920000000000002</v>
      </c>
      <c r="AM18" s="24">
        <v>30.65</v>
      </c>
      <c r="AN18" s="24"/>
      <c r="AO18" s="22"/>
      <c r="AP18" s="22"/>
      <c r="AQ18" s="22"/>
      <c r="AR18" s="24"/>
      <c r="AS18" s="24"/>
      <c r="AT18" s="24"/>
      <c r="AU18" s="21">
        <v>18.7</v>
      </c>
      <c r="AV18" s="21">
        <v>33.869999999999997</v>
      </c>
      <c r="AW18" s="21"/>
    </row>
    <row r="19" spans="1:49" s="19" customFormat="1" ht="16" x14ac:dyDescent="0.2">
      <c r="A19" s="20" t="s">
        <v>643</v>
      </c>
      <c r="B19" s="20" t="s">
        <v>171</v>
      </c>
      <c r="C19" s="20">
        <v>12</v>
      </c>
      <c r="D19" s="20" t="s">
        <v>115</v>
      </c>
      <c r="E19" s="24">
        <v>19.16</v>
      </c>
      <c r="F19" s="24">
        <v>32.130000000000003</v>
      </c>
      <c r="G19" s="24" t="s">
        <v>511</v>
      </c>
      <c r="H19" s="21">
        <v>16.59</v>
      </c>
      <c r="I19" s="21">
        <v>27.18</v>
      </c>
      <c r="J19" s="21" t="s">
        <v>512</v>
      </c>
      <c r="K19" s="22">
        <v>16.59</v>
      </c>
      <c r="L19" s="22">
        <v>27.18</v>
      </c>
      <c r="M19" s="22" t="s">
        <v>512</v>
      </c>
      <c r="N19" s="21"/>
      <c r="O19" s="21"/>
      <c r="P19" s="21"/>
      <c r="Q19" s="24"/>
      <c r="R19" s="24"/>
      <c r="S19" s="24"/>
      <c r="T19" s="23"/>
      <c r="U19" s="23"/>
      <c r="V19" s="23"/>
      <c r="W19" s="22">
        <v>13.96</v>
      </c>
      <c r="X19" s="22">
        <v>22.27</v>
      </c>
      <c r="Y19" s="22" t="s">
        <v>513</v>
      </c>
      <c r="Z19" s="24"/>
      <c r="AA19" s="24"/>
      <c r="AB19" s="24"/>
      <c r="AC19" s="21"/>
      <c r="AD19" s="21"/>
      <c r="AE19" s="21"/>
      <c r="AF19" s="23"/>
      <c r="AG19" s="23"/>
      <c r="AH19" s="23"/>
      <c r="AI19" s="25"/>
      <c r="AJ19" s="25"/>
      <c r="AK19" s="25"/>
      <c r="AL19" s="24"/>
      <c r="AM19" s="24"/>
      <c r="AN19" s="24"/>
      <c r="AO19" s="22">
        <v>13.96</v>
      </c>
      <c r="AP19" s="22">
        <v>22.27</v>
      </c>
      <c r="AQ19" s="22"/>
      <c r="AR19" s="24"/>
      <c r="AS19" s="24"/>
      <c r="AT19" s="24"/>
      <c r="AU19" s="21"/>
      <c r="AV19" s="21"/>
      <c r="AW19" s="21"/>
    </row>
    <row r="20" spans="1:49" s="19" customFormat="1" ht="16" x14ac:dyDescent="0.2">
      <c r="A20" s="20" t="s">
        <v>631</v>
      </c>
      <c r="B20" s="20" t="s">
        <v>171</v>
      </c>
      <c r="C20" s="20">
        <v>27.5</v>
      </c>
      <c r="D20" s="20" t="s">
        <v>176</v>
      </c>
      <c r="E20" s="24"/>
      <c r="F20" s="24"/>
      <c r="G20" s="24"/>
      <c r="H20" s="21"/>
      <c r="I20" s="21"/>
      <c r="J20" s="21"/>
      <c r="K20" s="22"/>
      <c r="L20" s="22"/>
      <c r="M20" s="22"/>
      <c r="N20" s="21"/>
      <c r="O20" s="21"/>
      <c r="P20" s="21"/>
      <c r="Q20" s="24"/>
      <c r="R20" s="24"/>
      <c r="S20" s="24"/>
      <c r="T20" s="23"/>
      <c r="U20" s="23"/>
      <c r="V20" s="23"/>
      <c r="W20" s="22"/>
      <c r="X20" s="22"/>
      <c r="Y20" s="22"/>
      <c r="Z20" s="24"/>
      <c r="AA20" s="24"/>
      <c r="AB20" s="24"/>
      <c r="AC20" s="21"/>
      <c r="AD20" s="21"/>
      <c r="AE20" s="21"/>
      <c r="AF20" s="23"/>
      <c r="AG20" s="23"/>
      <c r="AH20" s="23"/>
      <c r="AI20" s="25"/>
      <c r="AJ20" s="25"/>
      <c r="AK20" s="25"/>
      <c r="AL20" s="24"/>
      <c r="AM20" s="24"/>
      <c r="AN20" s="24"/>
      <c r="AO20" s="22"/>
      <c r="AP20" s="22"/>
      <c r="AQ20" s="22"/>
      <c r="AR20" s="24"/>
      <c r="AS20" s="24"/>
      <c r="AT20" s="24"/>
      <c r="AU20" s="21"/>
      <c r="AV20" s="21"/>
      <c r="AW20" s="21"/>
    </row>
    <row r="21" spans="1:49" s="19" customFormat="1" ht="32" x14ac:dyDescent="0.2">
      <c r="A21" s="20" t="s">
        <v>606</v>
      </c>
      <c r="B21" s="20" t="s">
        <v>171</v>
      </c>
      <c r="C21" s="20">
        <v>22</v>
      </c>
      <c r="D21" s="20" t="s">
        <v>176</v>
      </c>
      <c r="E21" s="24">
        <v>22.84</v>
      </c>
      <c r="F21" s="24">
        <v>29.27</v>
      </c>
      <c r="G21" s="24" t="s">
        <v>265</v>
      </c>
      <c r="H21" s="21"/>
      <c r="I21" s="21"/>
      <c r="J21" s="21"/>
      <c r="K21" s="22"/>
      <c r="L21" s="22"/>
      <c r="M21" s="22"/>
      <c r="N21" s="21"/>
      <c r="O21" s="21"/>
      <c r="P21" s="21"/>
      <c r="Q21" s="24"/>
      <c r="R21" s="24"/>
      <c r="S21" s="24"/>
      <c r="T21" s="23"/>
      <c r="U21" s="23"/>
      <c r="V21" s="23"/>
      <c r="W21" s="22">
        <v>18.45</v>
      </c>
      <c r="X21" s="22" t="s">
        <v>266</v>
      </c>
      <c r="Y21" s="22" t="s">
        <v>267</v>
      </c>
      <c r="Z21" s="24"/>
      <c r="AA21" s="24"/>
      <c r="AB21" s="24"/>
      <c r="AC21" s="21"/>
      <c r="AD21" s="21"/>
      <c r="AE21" s="21"/>
      <c r="AF21" s="23"/>
      <c r="AG21" s="23"/>
      <c r="AH21" s="23"/>
      <c r="AI21" s="25" t="s">
        <v>815</v>
      </c>
      <c r="AJ21" s="25" t="s">
        <v>432</v>
      </c>
      <c r="AK21" s="25"/>
      <c r="AL21" s="24"/>
      <c r="AM21" s="24"/>
      <c r="AN21" s="24"/>
      <c r="AO21" s="22"/>
      <c r="AP21" s="22"/>
      <c r="AQ21" s="22"/>
      <c r="AR21" s="24"/>
      <c r="AS21" s="24"/>
      <c r="AT21" s="24"/>
      <c r="AU21" s="21"/>
      <c r="AV21" s="21"/>
      <c r="AW21" s="21"/>
    </row>
    <row r="22" spans="1:49" s="19" customFormat="1" ht="112" x14ac:dyDescent="0.2">
      <c r="A22" s="20" t="s">
        <v>607</v>
      </c>
      <c r="B22" s="20" t="s">
        <v>171</v>
      </c>
      <c r="C22" s="20">
        <v>30.75</v>
      </c>
      <c r="D22" s="20" t="s">
        <v>272</v>
      </c>
      <c r="E22" s="24">
        <v>23.38</v>
      </c>
      <c r="F22" s="24"/>
      <c r="G22" s="24" t="s">
        <v>283</v>
      </c>
      <c r="H22" s="21"/>
      <c r="I22" s="21"/>
      <c r="J22" s="21"/>
      <c r="K22" s="22"/>
      <c r="L22" s="22"/>
      <c r="M22" s="22"/>
      <c r="N22" s="21">
        <v>18.387</v>
      </c>
      <c r="O22" s="21"/>
      <c r="P22" s="21" t="s">
        <v>284</v>
      </c>
      <c r="Q22" s="24">
        <v>18.39</v>
      </c>
      <c r="R22" s="24"/>
      <c r="S22" s="24" t="s">
        <v>284</v>
      </c>
      <c r="T22" s="23"/>
      <c r="U22" s="23"/>
      <c r="V22" s="23"/>
      <c r="W22" s="22"/>
      <c r="X22" s="22"/>
      <c r="Y22" s="22"/>
      <c r="Z22" s="24">
        <v>17.87</v>
      </c>
      <c r="AA22" s="24"/>
      <c r="AB22" s="24" t="s">
        <v>285</v>
      </c>
      <c r="AC22" s="21"/>
      <c r="AD22" s="21"/>
      <c r="AE22" s="21"/>
      <c r="AF22" s="23"/>
      <c r="AG22" s="23"/>
      <c r="AH22" s="23"/>
      <c r="AI22" s="25"/>
      <c r="AJ22" s="25"/>
      <c r="AK22" s="25"/>
      <c r="AL22" s="24">
        <v>15.55</v>
      </c>
      <c r="AM22" s="24"/>
      <c r="AN22" s="24" t="s">
        <v>286</v>
      </c>
      <c r="AO22" s="22">
        <v>14.65</v>
      </c>
      <c r="AP22" s="22"/>
      <c r="AQ22" s="22" t="s">
        <v>287</v>
      </c>
      <c r="AR22" s="24"/>
      <c r="AS22" s="24"/>
      <c r="AT22" s="24"/>
      <c r="AU22" s="21">
        <v>15.24</v>
      </c>
      <c r="AV22" s="21"/>
      <c r="AW22" s="21" t="s">
        <v>287</v>
      </c>
    </row>
    <row r="23" spans="1:49" s="19" customFormat="1" ht="365" x14ac:dyDescent="0.2">
      <c r="A23" s="39" t="s">
        <v>849</v>
      </c>
      <c r="B23" s="39" t="s">
        <v>171</v>
      </c>
      <c r="C23" s="40">
        <v>10</v>
      </c>
      <c r="D23" s="40" t="s">
        <v>145</v>
      </c>
      <c r="E23" s="41">
        <v>22.08</v>
      </c>
      <c r="F23" s="41">
        <v>28</v>
      </c>
      <c r="G23" s="42" t="s">
        <v>860</v>
      </c>
      <c r="H23" s="43"/>
      <c r="I23" s="43"/>
      <c r="J23" s="43"/>
      <c r="K23" s="44"/>
      <c r="L23" s="44"/>
      <c r="M23" s="44"/>
      <c r="N23" s="43"/>
      <c r="O23" s="43"/>
      <c r="P23" s="43"/>
      <c r="Q23" s="41"/>
      <c r="R23" s="41"/>
      <c r="S23" s="41"/>
      <c r="T23" s="45"/>
      <c r="U23" s="45"/>
      <c r="V23" s="45"/>
      <c r="W23" s="44">
        <v>20.38</v>
      </c>
      <c r="X23" s="44">
        <v>25.85</v>
      </c>
      <c r="Y23" s="46" t="s">
        <v>861</v>
      </c>
      <c r="Z23" s="47">
        <v>20.38</v>
      </c>
      <c r="AA23" s="41">
        <v>25.85</v>
      </c>
      <c r="AB23" s="48" t="s">
        <v>862</v>
      </c>
      <c r="AC23" s="49"/>
      <c r="AD23" s="50"/>
      <c r="AE23" s="50"/>
      <c r="AF23" s="45"/>
      <c r="AG23" s="45"/>
      <c r="AH23" s="45"/>
      <c r="AI23" s="51">
        <v>13.61</v>
      </c>
      <c r="AJ23" s="51">
        <v>17.260000000000002</v>
      </c>
      <c r="AK23" s="52" t="s">
        <v>863</v>
      </c>
      <c r="AL23" s="41"/>
      <c r="AM23" s="41"/>
      <c r="AN23" s="41"/>
      <c r="AO23" s="44"/>
      <c r="AP23" s="44"/>
      <c r="AQ23" s="44"/>
      <c r="AR23" s="41"/>
      <c r="AS23" s="41"/>
      <c r="AT23" s="41"/>
      <c r="AU23" s="50"/>
      <c r="AV23" s="50"/>
      <c r="AW23" s="50"/>
    </row>
    <row r="24" spans="1:49" s="19" customFormat="1" ht="48" x14ac:dyDescent="0.2">
      <c r="A24" s="18" t="s">
        <v>659</v>
      </c>
      <c r="B24" s="18" t="s">
        <v>171</v>
      </c>
      <c r="C24" s="18">
        <v>13.8</v>
      </c>
      <c r="D24" s="18" t="s">
        <v>176</v>
      </c>
      <c r="E24" s="24">
        <v>23.63</v>
      </c>
      <c r="F24" s="24">
        <v>26.14</v>
      </c>
      <c r="G24" s="24" t="s">
        <v>392</v>
      </c>
      <c r="H24" s="21"/>
      <c r="I24" s="21"/>
      <c r="J24" s="21"/>
      <c r="K24" s="22"/>
      <c r="L24" s="22"/>
      <c r="M24" s="22"/>
      <c r="N24" s="21"/>
      <c r="O24" s="21"/>
      <c r="P24" s="21"/>
      <c r="Q24" s="24">
        <v>23.63</v>
      </c>
      <c r="R24" s="24">
        <v>26.14</v>
      </c>
      <c r="S24" s="24" t="s">
        <v>393</v>
      </c>
      <c r="T24" s="23"/>
      <c r="U24" s="23"/>
      <c r="V24" s="23"/>
      <c r="W24" s="22">
        <v>15.6</v>
      </c>
      <c r="X24" s="22">
        <v>21.99</v>
      </c>
      <c r="Y24" s="22" t="s">
        <v>394</v>
      </c>
      <c r="Z24" s="24">
        <v>15.6</v>
      </c>
      <c r="AA24" s="24">
        <v>21.99</v>
      </c>
      <c r="AB24" s="24" t="s">
        <v>395</v>
      </c>
      <c r="AC24" s="21"/>
      <c r="AD24" s="21"/>
      <c r="AE24" s="21"/>
      <c r="AF24" s="23"/>
      <c r="AG24" s="23"/>
      <c r="AH24" s="23"/>
      <c r="AI24" s="25"/>
      <c r="AJ24" s="25"/>
      <c r="AK24" s="25"/>
      <c r="AL24" s="24">
        <v>20.05</v>
      </c>
      <c r="AM24" s="24">
        <v>23.13</v>
      </c>
      <c r="AN24" s="24" t="s">
        <v>396</v>
      </c>
      <c r="AO24" s="22">
        <v>11.72</v>
      </c>
      <c r="AP24" s="22">
        <v>13.87</v>
      </c>
      <c r="AQ24" s="22" t="s">
        <v>397</v>
      </c>
      <c r="AR24" s="24"/>
      <c r="AS24" s="24"/>
      <c r="AT24" s="24"/>
      <c r="AU24" s="21"/>
      <c r="AV24" s="21"/>
      <c r="AW24" s="21"/>
    </row>
    <row r="25" spans="1:49" s="19" customFormat="1" ht="32" x14ac:dyDescent="0.2">
      <c r="A25" s="20" t="s">
        <v>604</v>
      </c>
      <c r="B25" s="20" t="s">
        <v>171</v>
      </c>
      <c r="C25" s="20">
        <v>10</v>
      </c>
      <c r="D25" s="20" t="s">
        <v>145</v>
      </c>
      <c r="E25" s="24"/>
      <c r="F25" s="24"/>
      <c r="G25" s="24"/>
      <c r="H25" s="21"/>
      <c r="I25" s="21"/>
      <c r="J25" s="21"/>
      <c r="K25" s="22"/>
      <c r="L25" s="22"/>
      <c r="M25" s="22"/>
      <c r="N25" s="21"/>
      <c r="O25" s="21"/>
      <c r="P25" s="21"/>
      <c r="Q25" s="24"/>
      <c r="R25" s="24"/>
      <c r="S25" s="24"/>
      <c r="T25" s="23"/>
      <c r="U25" s="23"/>
      <c r="V25" s="23"/>
      <c r="W25" s="22"/>
      <c r="X25" s="22"/>
      <c r="Y25" s="22"/>
      <c r="Z25" s="24"/>
      <c r="AA25" s="24"/>
      <c r="AB25" s="24"/>
      <c r="AC25" s="21"/>
      <c r="AD25" s="21"/>
      <c r="AE25" s="21"/>
      <c r="AF25" s="23" t="s">
        <v>816</v>
      </c>
      <c r="AG25" s="23" t="s">
        <v>816</v>
      </c>
      <c r="AH25" s="23"/>
      <c r="AI25" s="25"/>
      <c r="AJ25" s="25"/>
      <c r="AK25" s="25"/>
      <c r="AL25" s="24"/>
      <c r="AM25" s="24"/>
      <c r="AN25" s="24"/>
      <c r="AO25" s="22" t="s">
        <v>817</v>
      </c>
      <c r="AP25" s="22" t="s">
        <v>817</v>
      </c>
      <c r="AQ25" s="22"/>
      <c r="AR25" s="24"/>
      <c r="AS25" s="24"/>
      <c r="AT25" s="24"/>
      <c r="AU25" s="21"/>
      <c r="AV25" s="21"/>
      <c r="AW25" s="21"/>
    </row>
    <row r="26" spans="1:49" s="19" customFormat="1" ht="144" x14ac:dyDescent="0.2">
      <c r="A26" s="20" t="s">
        <v>656</v>
      </c>
      <c r="B26" s="20" t="s">
        <v>171</v>
      </c>
      <c r="C26" s="20">
        <v>25</v>
      </c>
      <c r="D26" s="20" t="s">
        <v>312</v>
      </c>
      <c r="E26" s="24" t="s">
        <v>809</v>
      </c>
      <c r="F26" s="24"/>
      <c r="G26" s="24"/>
      <c r="H26" s="21"/>
      <c r="I26" s="21"/>
      <c r="J26" s="21"/>
      <c r="K26" s="22"/>
      <c r="L26" s="22"/>
      <c r="M26" s="22"/>
      <c r="N26" s="21"/>
      <c r="O26" s="21"/>
      <c r="P26" s="21"/>
      <c r="Q26" s="24"/>
      <c r="R26" s="24"/>
      <c r="S26" s="24"/>
      <c r="T26" s="23"/>
      <c r="U26" s="23"/>
      <c r="V26" s="23"/>
      <c r="W26" s="22"/>
      <c r="X26" s="22"/>
      <c r="Y26" s="22"/>
      <c r="Z26" s="24">
        <v>19.11</v>
      </c>
      <c r="AA26" s="24">
        <v>26.54</v>
      </c>
      <c r="AB26" s="24" t="s">
        <v>580</v>
      </c>
      <c r="AC26" s="21"/>
      <c r="AD26" s="21"/>
      <c r="AE26" s="21"/>
      <c r="AF26" s="23"/>
      <c r="AG26" s="23"/>
      <c r="AH26" s="23"/>
      <c r="AI26" s="25"/>
      <c r="AJ26" s="25"/>
      <c r="AK26" s="25"/>
      <c r="AL26" s="24">
        <v>12</v>
      </c>
      <c r="AM26" s="24"/>
      <c r="AN26" s="24" t="s">
        <v>581</v>
      </c>
      <c r="AO26" s="22">
        <v>13.33</v>
      </c>
      <c r="AP26" s="22">
        <v>19.190000000000001</v>
      </c>
      <c r="AQ26" s="22" t="s">
        <v>582</v>
      </c>
      <c r="AR26" s="24">
        <v>14.38</v>
      </c>
      <c r="AS26" s="24">
        <v>20.239999999999998</v>
      </c>
      <c r="AT26" s="24" t="s">
        <v>583</v>
      </c>
      <c r="AU26" s="21">
        <v>14.38</v>
      </c>
      <c r="AV26" s="21">
        <v>24.44</v>
      </c>
      <c r="AW26" s="21" t="s">
        <v>583</v>
      </c>
    </row>
    <row r="27" spans="1:49" s="19" customFormat="1" ht="16" x14ac:dyDescent="0.2">
      <c r="A27" s="20" t="s">
        <v>175</v>
      </c>
      <c r="B27" s="20" t="s">
        <v>171</v>
      </c>
      <c r="C27" s="20">
        <v>6</v>
      </c>
      <c r="D27" s="20" t="s">
        <v>149</v>
      </c>
      <c r="E27" s="24">
        <v>25</v>
      </c>
      <c r="F27" s="24" t="s">
        <v>157</v>
      </c>
      <c r="G27" s="24" t="s">
        <v>174</v>
      </c>
      <c r="H27" s="21"/>
      <c r="I27" s="21"/>
      <c r="J27" s="21"/>
      <c r="K27" s="22"/>
      <c r="L27" s="22"/>
      <c r="M27" s="22"/>
      <c r="N27" s="21"/>
      <c r="O27" s="21"/>
      <c r="P27" s="21"/>
      <c r="Q27" s="24"/>
      <c r="R27" s="24"/>
      <c r="S27" s="24"/>
      <c r="T27" s="23"/>
      <c r="U27" s="23"/>
      <c r="V27" s="23"/>
      <c r="W27" s="22">
        <v>16</v>
      </c>
      <c r="X27" s="22" t="s">
        <v>157</v>
      </c>
      <c r="Y27" s="22" t="s">
        <v>174</v>
      </c>
      <c r="Z27" s="24"/>
      <c r="AA27" s="24"/>
      <c r="AB27" s="24"/>
      <c r="AC27" s="21"/>
      <c r="AD27" s="21"/>
      <c r="AE27" s="21"/>
      <c r="AF27" s="23"/>
      <c r="AG27" s="23"/>
      <c r="AH27" s="23"/>
      <c r="AI27" s="25"/>
      <c r="AJ27" s="25"/>
      <c r="AK27" s="25"/>
      <c r="AL27" s="24"/>
      <c r="AM27" s="24"/>
      <c r="AN27" s="24"/>
      <c r="AO27" s="22"/>
      <c r="AP27" s="22"/>
      <c r="AQ27" s="22"/>
      <c r="AR27" s="24"/>
      <c r="AS27" s="24"/>
      <c r="AT27" s="24"/>
      <c r="AU27" s="21"/>
      <c r="AV27" s="21"/>
      <c r="AW27" s="21"/>
    </row>
    <row r="28" spans="1:49" s="19" customFormat="1" ht="16" x14ac:dyDescent="0.2">
      <c r="A28" s="20" t="s">
        <v>612</v>
      </c>
      <c r="B28" s="20" t="s">
        <v>171</v>
      </c>
      <c r="C28" s="20">
        <v>8.06</v>
      </c>
      <c r="D28" s="20" t="s">
        <v>145</v>
      </c>
      <c r="E28" s="24">
        <v>25</v>
      </c>
      <c r="F28" s="24">
        <v>29.25</v>
      </c>
      <c r="G28" s="24"/>
      <c r="H28" s="21"/>
      <c r="I28" s="21"/>
      <c r="J28" s="21"/>
      <c r="K28" s="22"/>
      <c r="L28" s="22"/>
      <c r="M28" s="22"/>
      <c r="N28" s="21"/>
      <c r="O28" s="21"/>
      <c r="P28" s="21"/>
      <c r="Q28" s="24"/>
      <c r="R28" s="24"/>
      <c r="S28" s="24"/>
      <c r="T28" s="23"/>
      <c r="U28" s="23"/>
      <c r="V28" s="23"/>
      <c r="W28" s="22">
        <v>13</v>
      </c>
      <c r="X28" s="22">
        <v>21</v>
      </c>
      <c r="Y28" s="38"/>
      <c r="Z28" s="36"/>
      <c r="AA28" s="24"/>
      <c r="AB28" s="36"/>
      <c r="AC28" s="35"/>
      <c r="AD28" s="21"/>
      <c r="AE28" s="21"/>
      <c r="AF28" s="23"/>
      <c r="AG28" s="23"/>
      <c r="AH28" s="23"/>
      <c r="AI28" s="25"/>
      <c r="AJ28" s="25"/>
      <c r="AK28" s="53"/>
      <c r="AL28" s="24" t="s">
        <v>303</v>
      </c>
      <c r="AM28" s="24">
        <v>13</v>
      </c>
      <c r="AN28" s="24"/>
      <c r="AO28" s="22"/>
      <c r="AP28" s="22"/>
      <c r="AQ28" s="22"/>
      <c r="AR28" s="24"/>
      <c r="AS28" s="24"/>
      <c r="AT28" s="24"/>
      <c r="AU28" s="21"/>
      <c r="AV28" s="21"/>
      <c r="AW28" s="21"/>
    </row>
    <row r="29" spans="1:49" s="19" customFormat="1" ht="16" x14ac:dyDescent="0.2">
      <c r="A29" s="20" t="s">
        <v>655</v>
      </c>
      <c r="B29" s="20" t="s">
        <v>171</v>
      </c>
      <c r="C29" s="20"/>
      <c r="D29" s="20" t="s">
        <v>312</v>
      </c>
      <c r="E29" s="24"/>
      <c r="F29" s="24"/>
      <c r="G29" s="24"/>
      <c r="H29" s="21"/>
      <c r="I29" s="21"/>
      <c r="J29" s="21"/>
      <c r="K29" s="22"/>
      <c r="L29" s="22"/>
      <c r="M29" s="22"/>
      <c r="N29" s="21"/>
      <c r="O29" s="21"/>
      <c r="P29" s="21"/>
      <c r="Q29" s="24"/>
      <c r="R29" s="24"/>
      <c r="S29" s="24"/>
      <c r="T29" s="23"/>
      <c r="U29" s="23"/>
      <c r="V29" s="23"/>
      <c r="W29" s="22"/>
      <c r="X29" s="22"/>
      <c r="Y29" s="22"/>
      <c r="Z29" s="24"/>
      <c r="AA29" s="24"/>
      <c r="AB29" s="24"/>
      <c r="AC29" s="21"/>
      <c r="AD29" s="21"/>
      <c r="AE29" s="21"/>
      <c r="AF29" s="23" t="s">
        <v>818</v>
      </c>
      <c r="AG29" s="23"/>
      <c r="AH29" s="23"/>
      <c r="AI29" s="25"/>
      <c r="AJ29" s="25"/>
      <c r="AK29" s="25"/>
      <c r="AL29" s="24"/>
      <c r="AM29" s="24"/>
      <c r="AN29" s="24"/>
      <c r="AO29" s="22"/>
      <c r="AP29" s="22"/>
      <c r="AQ29" s="22"/>
      <c r="AR29" s="24"/>
      <c r="AS29" s="24"/>
      <c r="AT29" s="24"/>
      <c r="AU29" s="21"/>
      <c r="AV29" s="21"/>
      <c r="AW29" s="21"/>
    </row>
    <row r="30" spans="1:49" s="19" customFormat="1" ht="16" x14ac:dyDescent="0.2">
      <c r="A30" s="20" t="s">
        <v>645</v>
      </c>
      <c r="B30" s="20" t="s">
        <v>171</v>
      </c>
      <c r="C30" s="20">
        <v>44.7</v>
      </c>
      <c r="D30" s="20" t="s">
        <v>145</v>
      </c>
      <c r="E30" s="24"/>
      <c r="F30" s="24"/>
      <c r="G30" s="24"/>
      <c r="H30" s="21"/>
      <c r="I30" s="21"/>
      <c r="J30" s="21"/>
      <c r="K30" s="22"/>
      <c r="L30" s="22"/>
      <c r="M30" s="22"/>
      <c r="N30" s="21">
        <v>31.77</v>
      </c>
      <c r="O30" s="21">
        <v>31.77</v>
      </c>
      <c r="P30" s="21" t="s">
        <v>536</v>
      </c>
      <c r="Q30" s="24" t="s">
        <v>538</v>
      </c>
      <c r="R30" s="24"/>
      <c r="S30" s="24" t="s">
        <v>536</v>
      </c>
      <c r="T30" s="23">
        <v>20.25</v>
      </c>
      <c r="U30" s="23">
        <v>22.61</v>
      </c>
      <c r="V30" s="23" t="s">
        <v>536</v>
      </c>
      <c r="W30" s="22">
        <v>14.71</v>
      </c>
      <c r="X30" s="22">
        <v>15.15</v>
      </c>
      <c r="Y30" s="22" t="s">
        <v>536</v>
      </c>
      <c r="Z30" s="24">
        <v>18.63</v>
      </c>
      <c r="AA30" s="24">
        <v>19.54</v>
      </c>
      <c r="AB30" s="24" t="s">
        <v>536</v>
      </c>
      <c r="AC30" s="21" t="s">
        <v>389</v>
      </c>
      <c r="AD30" s="21"/>
      <c r="AE30" s="21"/>
      <c r="AF30" s="23">
        <v>34.549999999999997</v>
      </c>
      <c r="AG30" s="23">
        <v>38.130000000000003</v>
      </c>
      <c r="AH30" s="23" t="s">
        <v>536</v>
      </c>
      <c r="AI30" s="25"/>
      <c r="AJ30" s="25"/>
      <c r="AK30" s="25"/>
      <c r="AL30" s="24">
        <v>10.1</v>
      </c>
      <c r="AM30" s="24">
        <v>17.309999999999999</v>
      </c>
      <c r="AN30" s="24" t="s">
        <v>536</v>
      </c>
      <c r="AO30" s="22">
        <v>13.39</v>
      </c>
      <c r="AP30" s="22">
        <v>13.39</v>
      </c>
      <c r="AQ30" s="22" t="s">
        <v>536</v>
      </c>
      <c r="AR30" s="24"/>
      <c r="AS30" s="24"/>
      <c r="AT30" s="24"/>
      <c r="AU30" s="21"/>
      <c r="AV30" s="21"/>
      <c r="AW30" s="21"/>
    </row>
    <row r="31" spans="1:49" s="19" customFormat="1" ht="16" x14ac:dyDescent="0.2">
      <c r="A31" s="20" t="s">
        <v>619</v>
      </c>
      <c r="B31" s="20" t="s">
        <v>171</v>
      </c>
      <c r="C31" s="20"/>
      <c r="D31" s="20" t="s">
        <v>149</v>
      </c>
      <c r="E31" s="24">
        <v>23.5</v>
      </c>
      <c r="F31" s="24">
        <v>26.39</v>
      </c>
      <c r="G31" s="24"/>
      <c r="H31" s="21"/>
      <c r="I31" s="21"/>
      <c r="J31" s="21"/>
      <c r="K31" s="22"/>
      <c r="L31" s="22"/>
      <c r="M31" s="22"/>
      <c r="N31" s="21"/>
      <c r="O31" s="21"/>
      <c r="P31" s="21"/>
      <c r="Q31" s="24"/>
      <c r="R31" s="24"/>
      <c r="S31" s="24"/>
      <c r="T31" s="23"/>
      <c r="U31" s="23"/>
      <c r="V31" s="23"/>
      <c r="W31" s="22"/>
      <c r="X31" s="22"/>
      <c r="Y31" s="22"/>
      <c r="Z31" s="24"/>
      <c r="AA31" s="24"/>
      <c r="AB31" s="24"/>
      <c r="AC31" s="21"/>
      <c r="AD31" s="21"/>
      <c r="AE31" s="21"/>
      <c r="AF31" s="23"/>
      <c r="AG31" s="23"/>
      <c r="AH31" s="23"/>
      <c r="AI31" s="25"/>
      <c r="AJ31" s="25"/>
      <c r="AK31" s="25"/>
      <c r="AL31" s="24"/>
      <c r="AM31" s="24"/>
      <c r="AN31" s="24"/>
      <c r="AO31" s="22"/>
      <c r="AP31" s="22"/>
      <c r="AQ31" s="22"/>
      <c r="AR31" s="24"/>
      <c r="AS31" s="24"/>
      <c r="AT31" s="24"/>
      <c r="AU31" s="21">
        <v>17.260000000000002</v>
      </c>
      <c r="AV31" s="21">
        <v>21.89</v>
      </c>
      <c r="AW31" s="21" t="s">
        <v>289</v>
      </c>
    </row>
    <row r="32" spans="1:49" s="19" customFormat="1" ht="16" x14ac:dyDescent="0.2">
      <c r="A32" s="20" t="s">
        <v>642</v>
      </c>
      <c r="B32" s="20" t="s">
        <v>171</v>
      </c>
      <c r="C32" s="20">
        <v>8</v>
      </c>
      <c r="D32" s="20" t="s">
        <v>149</v>
      </c>
      <c r="E32" s="24">
        <v>23.08</v>
      </c>
      <c r="F32" s="24">
        <v>34.270000000000003</v>
      </c>
      <c r="G32" s="24" t="s">
        <v>506</v>
      </c>
      <c r="H32" s="21"/>
      <c r="I32" s="21"/>
      <c r="J32" s="21"/>
      <c r="K32" s="22"/>
      <c r="L32" s="22"/>
      <c r="M32" s="22"/>
      <c r="N32" s="21"/>
      <c r="O32" s="21"/>
      <c r="P32" s="21"/>
      <c r="Q32" s="24"/>
      <c r="R32" s="24"/>
      <c r="S32" s="24"/>
      <c r="T32" s="23"/>
      <c r="U32" s="23"/>
      <c r="V32" s="23"/>
      <c r="W32" s="22">
        <v>15.39</v>
      </c>
      <c r="X32" s="22">
        <v>22.86</v>
      </c>
      <c r="Y32" s="22"/>
      <c r="Z32" s="24">
        <v>18.46</v>
      </c>
      <c r="AA32" s="24">
        <v>26.91</v>
      </c>
      <c r="AB32" s="24" t="s">
        <v>507</v>
      </c>
      <c r="AC32" s="21"/>
      <c r="AD32" s="21"/>
      <c r="AE32" s="21"/>
      <c r="AF32" s="23"/>
      <c r="AG32" s="23"/>
      <c r="AH32" s="23"/>
      <c r="AI32" s="25"/>
      <c r="AJ32" s="25"/>
      <c r="AK32" s="25"/>
      <c r="AL32" s="24"/>
      <c r="AM32" s="24"/>
      <c r="AN32" s="24"/>
      <c r="AO32" s="22"/>
      <c r="AP32" s="22"/>
      <c r="AQ32" s="22"/>
      <c r="AR32" s="24"/>
      <c r="AS32" s="24"/>
      <c r="AT32" s="24"/>
      <c r="AU32" s="21"/>
      <c r="AV32" s="21"/>
      <c r="AW32" s="21"/>
    </row>
    <row r="33" spans="1:49" s="19" customFormat="1" ht="16" x14ac:dyDescent="0.2">
      <c r="A33" s="20" t="s">
        <v>639</v>
      </c>
      <c r="B33" s="20" t="s">
        <v>171</v>
      </c>
      <c r="C33" s="20">
        <v>18</v>
      </c>
      <c r="D33" s="20" t="s">
        <v>145</v>
      </c>
      <c r="E33" s="24">
        <v>25.31</v>
      </c>
      <c r="F33" s="24">
        <v>35.729999999999997</v>
      </c>
      <c r="G33" s="24" t="s">
        <v>501</v>
      </c>
      <c r="H33" s="21"/>
      <c r="I33" s="21"/>
      <c r="J33" s="21"/>
      <c r="K33" s="22"/>
      <c r="L33" s="22"/>
      <c r="M33" s="22"/>
      <c r="N33" s="21"/>
      <c r="O33" s="21"/>
      <c r="P33" s="21"/>
      <c r="Q33" s="24"/>
      <c r="R33" s="24"/>
      <c r="S33" s="24"/>
      <c r="T33" s="23"/>
      <c r="U33" s="23"/>
      <c r="V33" s="23"/>
      <c r="W33" s="22">
        <v>13.5</v>
      </c>
      <c r="X33" s="22">
        <v>27.03</v>
      </c>
      <c r="Y33" s="22" t="s">
        <v>500</v>
      </c>
      <c r="Z33" s="24"/>
      <c r="AA33" s="24"/>
      <c r="AB33" s="24"/>
      <c r="AC33" s="21"/>
      <c r="AD33" s="21"/>
      <c r="AE33" s="21"/>
      <c r="AF33" s="23"/>
      <c r="AG33" s="23"/>
      <c r="AH33" s="23"/>
      <c r="AI33" s="25" t="s">
        <v>244</v>
      </c>
      <c r="AJ33" s="25" t="s">
        <v>244</v>
      </c>
      <c r="AK33" s="25" t="s">
        <v>244</v>
      </c>
      <c r="AL33" s="24">
        <v>14.98</v>
      </c>
      <c r="AM33" s="24">
        <v>22.67</v>
      </c>
      <c r="AN33" s="24"/>
      <c r="AO33" s="22">
        <v>10.44</v>
      </c>
      <c r="AP33" s="22">
        <v>16.75</v>
      </c>
      <c r="AQ33" s="22" t="s">
        <v>500</v>
      </c>
      <c r="AR33" s="24"/>
      <c r="AS33" s="24"/>
      <c r="AT33" s="24"/>
      <c r="AU33" s="21"/>
      <c r="AV33" s="21"/>
      <c r="AW33" s="21"/>
    </row>
    <row r="34" spans="1:49" s="19" customFormat="1" ht="232.5" customHeight="1" x14ac:dyDescent="0.2">
      <c r="A34" s="20" t="s">
        <v>615</v>
      </c>
      <c r="B34" s="20" t="s">
        <v>171</v>
      </c>
      <c r="C34" s="20">
        <v>10</v>
      </c>
      <c r="D34" s="20" t="s">
        <v>145</v>
      </c>
      <c r="E34" s="24">
        <v>23.45</v>
      </c>
      <c r="F34" s="24">
        <v>31.07</v>
      </c>
      <c r="G34" s="8" t="s">
        <v>333</v>
      </c>
      <c r="H34" s="21"/>
      <c r="I34" s="21"/>
      <c r="J34" s="21"/>
      <c r="K34" s="22"/>
      <c r="L34" s="22"/>
      <c r="M34" s="22"/>
      <c r="N34" s="21"/>
      <c r="O34" s="21"/>
      <c r="P34" s="21"/>
      <c r="Q34" s="24"/>
      <c r="R34" s="24"/>
      <c r="S34" s="24"/>
      <c r="T34" s="23"/>
      <c r="U34" s="23"/>
      <c r="V34" s="23"/>
      <c r="W34" s="22">
        <v>15.77</v>
      </c>
      <c r="X34" s="22">
        <v>25.67</v>
      </c>
      <c r="Y34" s="16" t="s">
        <v>334</v>
      </c>
      <c r="Z34" s="24"/>
      <c r="AA34" s="24"/>
      <c r="AB34" s="24"/>
      <c r="AC34" s="21"/>
      <c r="AD34" s="21"/>
      <c r="AE34" s="21"/>
      <c r="AF34" s="23"/>
      <c r="AG34" s="23"/>
      <c r="AH34" s="23"/>
      <c r="AI34" s="25"/>
      <c r="AJ34" s="25"/>
      <c r="AK34" s="25"/>
      <c r="AL34" s="24"/>
      <c r="AM34" s="24"/>
      <c r="AN34" s="24"/>
      <c r="AO34" s="22"/>
      <c r="AP34" s="22"/>
      <c r="AQ34" s="22"/>
      <c r="AR34" s="24"/>
      <c r="AS34" s="24"/>
      <c r="AT34" s="24"/>
      <c r="AU34" s="21"/>
      <c r="AV34" s="21"/>
      <c r="AW34" s="21"/>
    </row>
    <row r="35" spans="1:49" s="19" customFormat="1" ht="16" x14ac:dyDescent="0.2">
      <c r="A35" s="20" t="s">
        <v>634</v>
      </c>
      <c r="B35" s="20" t="s">
        <v>171</v>
      </c>
      <c r="C35" s="20">
        <v>6</v>
      </c>
      <c r="D35" s="20" t="s">
        <v>145</v>
      </c>
      <c r="E35" s="8"/>
      <c r="F35" s="8"/>
      <c r="G35" s="8"/>
      <c r="H35" s="17"/>
      <c r="I35" s="17"/>
      <c r="J35" s="17"/>
      <c r="K35" s="16"/>
      <c r="L35" s="16"/>
      <c r="M35" s="16"/>
      <c r="N35" s="17"/>
      <c r="O35" s="17"/>
      <c r="P35" s="17"/>
      <c r="Q35" s="8"/>
      <c r="R35" s="8"/>
      <c r="S35" s="8"/>
      <c r="T35" s="7"/>
      <c r="U35" s="7"/>
      <c r="V35" s="7"/>
      <c r="W35" s="16"/>
      <c r="X35" s="16"/>
      <c r="Y35" s="16"/>
      <c r="Z35" s="8"/>
      <c r="AA35" s="8"/>
      <c r="AB35" s="8"/>
      <c r="AC35" s="17"/>
      <c r="AD35" s="17"/>
      <c r="AE35" s="17"/>
      <c r="AF35" s="7"/>
      <c r="AG35" s="7"/>
      <c r="AH35" s="7"/>
      <c r="AI35" s="18"/>
      <c r="AJ35" s="18"/>
      <c r="AK35" s="18"/>
      <c r="AL35" s="8"/>
      <c r="AM35" s="8"/>
      <c r="AN35" s="8"/>
      <c r="AO35" s="16"/>
      <c r="AP35" s="16"/>
      <c r="AQ35" s="16"/>
      <c r="AR35" s="8"/>
      <c r="AS35" s="8"/>
      <c r="AT35" s="8"/>
      <c r="AU35" s="17"/>
      <c r="AV35" s="17"/>
      <c r="AW35" s="17"/>
    </row>
    <row r="36" spans="1:49" s="19" customFormat="1" ht="16" x14ac:dyDescent="0.2">
      <c r="A36" s="20" t="s">
        <v>640</v>
      </c>
      <c r="B36" s="20" t="s">
        <v>171</v>
      </c>
      <c r="C36" s="20">
        <v>6.5</v>
      </c>
      <c r="D36" s="20" t="s">
        <v>145</v>
      </c>
      <c r="E36" s="24">
        <v>26.17</v>
      </c>
      <c r="F36" s="24"/>
      <c r="G36" s="24"/>
      <c r="H36" s="21"/>
      <c r="I36" s="21"/>
      <c r="J36" s="21"/>
      <c r="K36" s="22"/>
      <c r="L36" s="22"/>
      <c r="M36" s="22"/>
      <c r="N36" s="21"/>
      <c r="O36" s="21"/>
      <c r="P36" s="21"/>
      <c r="Q36" s="24"/>
      <c r="R36" s="24"/>
      <c r="S36" s="24"/>
      <c r="T36" s="23"/>
      <c r="U36" s="23"/>
      <c r="V36" s="23"/>
      <c r="W36" s="22">
        <v>22.02</v>
      </c>
      <c r="X36" s="22">
        <v>24.08</v>
      </c>
      <c r="Y36" s="22"/>
      <c r="Z36" s="24"/>
      <c r="AA36" s="24"/>
      <c r="AB36" s="24"/>
      <c r="AC36" s="21"/>
      <c r="AD36" s="21"/>
      <c r="AE36" s="21"/>
      <c r="AF36" s="23"/>
      <c r="AG36" s="23"/>
      <c r="AH36" s="23"/>
      <c r="AI36" s="25"/>
      <c r="AJ36" s="25"/>
      <c r="AK36" s="25"/>
      <c r="AL36" s="24"/>
      <c r="AM36" s="24"/>
      <c r="AN36" s="24"/>
      <c r="AO36" s="22"/>
      <c r="AP36" s="22"/>
      <c r="AQ36" s="22"/>
      <c r="AR36" s="24"/>
      <c r="AS36" s="24"/>
      <c r="AT36" s="24"/>
      <c r="AU36" s="17"/>
      <c r="AV36" s="17"/>
      <c r="AW36" s="17"/>
    </row>
    <row r="37" spans="1:49" s="19" customFormat="1" ht="16" x14ac:dyDescent="0.2">
      <c r="A37" s="20" t="s">
        <v>647</v>
      </c>
      <c r="B37" s="20" t="s">
        <v>171</v>
      </c>
      <c r="C37" s="20">
        <v>11</v>
      </c>
      <c r="D37" s="20" t="s">
        <v>542</v>
      </c>
      <c r="E37" s="24" t="s">
        <v>593</v>
      </c>
      <c r="F37" s="24"/>
      <c r="G37" s="24"/>
      <c r="H37" s="21"/>
      <c r="I37" s="21"/>
      <c r="J37" s="21"/>
      <c r="K37" s="22"/>
      <c r="L37" s="22"/>
      <c r="M37" s="22"/>
      <c r="N37" s="21"/>
      <c r="O37" s="21"/>
      <c r="P37" s="21"/>
      <c r="Q37" s="24"/>
      <c r="R37" s="24"/>
      <c r="S37" s="24"/>
      <c r="T37" s="23"/>
      <c r="U37" s="23"/>
      <c r="V37" s="23"/>
      <c r="W37" s="22" t="s">
        <v>592</v>
      </c>
      <c r="X37" s="22">
        <v>18.77</v>
      </c>
      <c r="Y37" s="22"/>
      <c r="Z37" s="24"/>
      <c r="AA37" s="24"/>
      <c r="AB37" s="24"/>
      <c r="AC37" s="21"/>
      <c r="AD37" s="21"/>
      <c r="AE37" s="21"/>
      <c r="AF37" s="23"/>
      <c r="AG37" s="23"/>
      <c r="AH37" s="23"/>
      <c r="AI37" s="25"/>
      <c r="AJ37" s="25"/>
      <c r="AK37" s="25"/>
      <c r="AL37" s="24"/>
      <c r="AM37" s="24"/>
      <c r="AN37" s="24"/>
      <c r="AO37" s="22"/>
      <c r="AP37" s="22"/>
      <c r="AQ37" s="22"/>
      <c r="AR37" s="24"/>
      <c r="AS37" s="24"/>
      <c r="AT37" s="24"/>
      <c r="AU37" s="21"/>
      <c r="AV37" s="21"/>
      <c r="AW37" s="21"/>
    </row>
    <row r="38" spans="1:49" s="19" customFormat="1" ht="16" x14ac:dyDescent="0.2">
      <c r="A38" s="20" t="s">
        <v>153</v>
      </c>
      <c r="B38" s="20" t="s">
        <v>171</v>
      </c>
      <c r="C38" s="20">
        <v>5</v>
      </c>
      <c r="D38" s="20" t="s">
        <v>149</v>
      </c>
      <c r="E38" s="24">
        <v>19</v>
      </c>
      <c r="F38" s="24"/>
      <c r="G38" s="24"/>
      <c r="H38" s="21"/>
      <c r="I38" s="21"/>
      <c r="J38" s="21"/>
      <c r="K38" s="22"/>
      <c r="L38" s="22"/>
      <c r="M38" s="22"/>
      <c r="N38" s="21"/>
      <c r="O38" s="21"/>
      <c r="P38" s="21"/>
      <c r="Q38" s="24"/>
      <c r="R38" s="24"/>
      <c r="S38" s="24"/>
      <c r="T38" s="23"/>
      <c r="U38" s="23"/>
      <c r="V38" s="23"/>
      <c r="W38" s="22">
        <v>14</v>
      </c>
      <c r="X38" s="22">
        <v>15.5</v>
      </c>
      <c r="Y38" s="22"/>
      <c r="Z38" s="24">
        <v>14</v>
      </c>
      <c r="AA38" s="24">
        <v>15.5</v>
      </c>
      <c r="AB38" s="24"/>
      <c r="AC38" s="21">
        <v>150</v>
      </c>
      <c r="AD38" s="21"/>
      <c r="AE38" s="21"/>
      <c r="AF38" s="23"/>
      <c r="AG38" s="23"/>
      <c r="AH38" s="23"/>
      <c r="AI38" s="25"/>
      <c r="AJ38" s="25"/>
      <c r="AK38" s="25"/>
      <c r="AL38" s="24">
        <v>10</v>
      </c>
      <c r="AM38" s="24"/>
      <c r="AN38" s="24"/>
      <c r="AO38" s="22"/>
      <c r="AP38" s="22"/>
      <c r="AQ38" s="22"/>
      <c r="AR38" s="24"/>
      <c r="AS38" s="24"/>
      <c r="AT38" s="24"/>
      <c r="AU38" s="21"/>
      <c r="AV38" s="21"/>
      <c r="AW38" s="21"/>
    </row>
    <row r="39" spans="1:49" s="19" customFormat="1" ht="288" x14ac:dyDescent="0.2">
      <c r="A39" s="20" t="s">
        <v>635</v>
      </c>
      <c r="B39" s="20" t="s">
        <v>171</v>
      </c>
      <c r="C39" s="20">
        <v>28.5</v>
      </c>
      <c r="D39" s="20" t="s">
        <v>145</v>
      </c>
      <c r="E39" s="24">
        <v>21.35</v>
      </c>
      <c r="F39" s="24">
        <v>29.75</v>
      </c>
      <c r="G39" s="24" t="s">
        <v>451</v>
      </c>
      <c r="H39" s="21">
        <v>18.05</v>
      </c>
      <c r="I39" s="21">
        <v>236.45</v>
      </c>
      <c r="J39" s="21" t="s">
        <v>452</v>
      </c>
      <c r="K39" s="22"/>
      <c r="L39" s="22"/>
      <c r="M39" s="22"/>
      <c r="N39" s="21"/>
      <c r="O39" s="21"/>
      <c r="P39" s="21"/>
      <c r="Q39" s="24">
        <v>16.95</v>
      </c>
      <c r="R39" s="24">
        <v>25.35</v>
      </c>
      <c r="S39" s="24" t="s">
        <v>453</v>
      </c>
      <c r="T39" s="23"/>
      <c r="U39" s="23"/>
      <c r="V39" s="23"/>
      <c r="W39" s="22">
        <v>12.55</v>
      </c>
      <c r="X39" s="22">
        <v>22.05</v>
      </c>
      <c r="Y39" s="22" t="s">
        <v>454</v>
      </c>
      <c r="Z39" s="24">
        <v>14.75</v>
      </c>
      <c r="AA39" s="24">
        <v>23.15</v>
      </c>
      <c r="AB39" s="24" t="s">
        <v>455</v>
      </c>
      <c r="AC39" s="21"/>
      <c r="AD39" s="21"/>
      <c r="AE39" s="21"/>
      <c r="AF39" s="23"/>
      <c r="AG39" s="23"/>
      <c r="AH39" s="23"/>
      <c r="AI39" s="25"/>
      <c r="AJ39" s="25"/>
      <c r="AK39" s="25"/>
      <c r="AL39" s="24">
        <v>9.25</v>
      </c>
      <c r="AM39" s="24">
        <v>18.75</v>
      </c>
      <c r="AN39" s="24" t="s">
        <v>456</v>
      </c>
      <c r="AO39" s="22"/>
      <c r="AP39" s="22"/>
      <c r="AQ39" s="22"/>
      <c r="AR39" s="24"/>
      <c r="AS39" s="24"/>
      <c r="AT39" s="24"/>
      <c r="AU39" s="21"/>
      <c r="AV39" s="21"/>
      <c r="AW39" s="21"/>
    </row>
    <row r="40" spans="1:49" s="19" customFormat="1" x14ac:dyDescent="0.2">
      <c r="A40" s="39" t="s">
        <v>832</v>
      </c>
      <c r="B40" s="39" t="s">
        <v>148</v>
      </c>
      <c r="C40" s="39"/>
      <c r="D40" s="39" t="s">
        <v>149</v>
      </c>
      <c r="E40" s="54"/>
      <c r="F40" s="54"/>
      <c r="G40" s="54"/>
      <c r="H40" s="55"/>
      <c r="I40" s="55"/>
      <c r="J40" s="55"/>
      <c r="K40" s="56"/>
      <c r="L40" s="56"/>
      <c r="M40" s="56"/>
      <c r="N40" s="55"/>
      <c r="O40" s="55"/>
      <c r="P40" s="55"/>
      <c r="Q40" s="54"/>
      <c r="R40" s="54"/>
      <c r="S40" s="54"/>
      <c r="T40" s="57"/>
      <c r="U40" s="57"/>
      <c r="V40" s="57"/>
      <c r="W40" s="56"/>
      <c r="X40" s="56"/>
      <c r="Y40" s="56"/>
      <c r="Z40" s="54">
        <v>14</v>
      </c>
      <c r="AA40" s="54">
        <v>15.85</v>
      </c>
      <c r="AB40" s="54" t="s">
        <v>837</v>
      </c>
      <c r="AC40" s="58"/>
      <c r="AD40" s="58"/>
      <c r="AE40" s="58"/>
      <c r="AF40" s="57"/>
      <c r="AG40" s="57"/>
      <c r="AH40" s="57"/>
      <c r="AI40" s="59"/>
      <c r="AJ40" s="59"/>
      <c r="AK40" s="59"/>
      <c r="AL40" s="54">
        <v>10</v>
      </c>
      <c r="AM40" s="54">
        <v>15</v>
      </c>
      <c r="AN40" s="54" t="s">
        <v>838</v>
      </c>
      <c r="AO40" s="56">
        <v>10</v>
      </c>
      <c r="AP40" s="56">
        <v>10</v>
      </c>
      <c r="AQ40" s="56" t="s">
        <v>838</v>
      </c>
      <c r="AR40" s="54"/>
      <c r="AS40" s="54"/>
      <c r="AT40" s="54"/>
      <c r="AU40" s="58"/>
      <c r="AV40" s="58"/>
      <c r="AW40" s="58"/>
    </row>
    <row r="41" spans="1:49" s="19" customFormat="1" ht="112" x14ac:dyDescent="0.2">
      <c r="A41" s="20" t="s">
        <v>618</v>
      </c>
      <c r="B41" s="20" t="s">
        <v>148</v>
      </c>
      <c r="C41" s="20">
        <v>2.5</v>
      </c>
      <c r="D41" s="20" t="s">
        <v>145</v>
      </c>
      <c r="E41" s="24"/>
      <c r="F41" s="24"/>
      <c r="G41" s="24"/>
      <c r="H41" s="21"/>
      <c r="I41" s="21"/>
      <c r="J41" s="21"/>
      <c r="K41" s="22"/>
      <c r="L41" s="22"/>
      <c r="M41" s="22"/>
      <c r="N41" s="21"/>
      <c r="O41" s="21"/>
      <c r="P41" s="21"/>
      <c r="Q41" s="24"/>
      <c r="R41" s="24"/>
      <c r="S41" s="24"/>
      <c r="T41" s="23"/>
      <c r="U41" s="23"/>
      <c r="V41" s="23"/>
      <c r="W41" s="22"/>
      <c r="X41" s="22"/>
      <c r="Y41" s="22"/>
      <c r="Z41" s="24">
        <v>25</v>
      </c>
      <c r="AA41" s="24"/>
      <c r="AB41" s="24" t="s">
        <v>355</v>
      </c>
      <c r="AC41" s="21"/>
      <c r="AD41" s="21"/>
      <c r="AE41" s="21"/>
      <c r="AF41" s="23"/>
      <c r="AG41" s="23"/>
      <c r="AH41" s="23"/>
      <c r="AI41" s="25"/>
      <c r="AJ41" s="25"/>
      <c r="AK41" s="25"/>
      <c r="AL41" s="24"/>
      <c r="AM41" s="24"/>
      <c r="AN41" s="24"/>
      <c r="AO41" s="22">
        <v>15</v>
      </c>
      <c r="AP41" s="22"/>
      <c r="AQ41" s="16" t="s">
        <v>356</v>
      </c>
      <c r="AR41" s="24"/>
      <c r="AS41" s="24"/>
      <c r="AT41" s="24"/>
      <c r="AU41" s="21"/>
      <c r="AV41" s="21"/>
      <c r="AW41" s="21"/>
    </row>
    <row r="42" spans="1:49" s="19" customFormat="1" ht="16" x14ac:dyDescent="0.2">
      <c r="A42" s="20" t="s">
        <v>627</v>
      </c>
      <c r="B42" s="20" t="s">
        <v>148</v>
      </c>
      <c r="C42" s="20">
        <v>0</v>
      </c>
      <c r="D42" s="20" t="s">
        <v>145</v>
      </c>
      <c r="E42" s="24" t="s">
        <v>151</v>
      </c>
      <c r="F42" s="24" t="s">
        <v>403</v>
      </c>
      <c r="G42" s="24" t="s">
        <v>292</v>
      </c>
      <c r="H42" s="21"/>
      <c r="I42" s="21"/>
      <c r="J42" s="21"/>
      <c r="K42" s="22"/>
      <c r="L42" s="22"/>
      <c r="M42" s="22"/>
      <c r="N42" s="21"/>
      <c r="O42" s="21"/>
      <c r="P42" s="21"/>
      <c r="Q42" s="24"/>
      <c r="R42" s="24"/>
      <c r="S42" s="24"/>
      <c r="T42" s="23"/>
      <c r="U42" s="23"/>
      <c r="V42" s="23"/>
      <c r="W42" s="22"/>
      <c r="X42" s="22"/>
      <c r="Y42" s="22"/>
      <c r="Z42" s="24"/>
      <c r="AA42" s="24"/>
      <c r="AB42" s="24"/>
      <c r="AC42" s="21"/>
      <c r="AD42" s="21"/>
      <c r="AE42" s="21"/>
      <c r="AF42" s="23"/>
      <c r="AG42" s="23"/>
      <c r="AH42" s="23"/>
      <c r="AI42" s="25"/>
      <c r="AJ42" s="25"/>
      <c r="AK42" s="25"/>
      <c r="AL42" s="24"/>
      <c r="AM42" s="24"/>
      <c r="AN42" s="24"/>
      <c r="AO42" s="22"/>
      <c r="AP42" s="22"/>
      <c r="AQ42" s="22"/>
      <c r="AR42" s="24"/>
      <c r="AS42" s="24"/>
      <c r="AT42" s="24"/>
      <c r="AU42" s="21"/>
      <c r="AV42" s="21"/>
      <c r="AW42" s="21"/>
    </row>
    <row r="43" spans="1:49" s="19" customFormat="1" ht="16" x14ac:dyDescent="0.2">
      <c r="A43" s="20" t="s">
        <v>651</v>
      </c>
      <c r="B43" s="20" t="s">
        <v>148</v>
      </c>
      <c r="C43" s="20"/>
      <c r="D43" s="20" t="s">
        <v>145</v>
      </c>
      <c r="E43" s="24"/>
      <c r="F43" s="24"/>
      <c r="G43" s="24"/>
      <c r="H43" s="21"/>
      <c r="I43" s="21"/>
      <c r="J43" s="21"/>
      <c r="K43" s="22"/>
      <c r="L43" s="22"/>
      <c r="M43" s="22"/>
      <c r="N43" s="21"/>
      <c r="O43" s="21"/>
      <c r="P43" s="21"/>
      <c r="Q43" s="24"/>
      <c r="R43" s="24"/>
      <c r="S43" s="24"/>
      <c r="T43" s="23"/>
      <c r="U43" s="23"/>
      <c r="V43" s="23"/>
      <c r="W43" s="22">
        <v>12</v>
      </c>
      <c r="X43" s="22"/>
      <c r="Y43" s="22" t="s">
        <v>549</v>
      </c>
      <c r="Z43" s="24"/>
      <c r="AA43" s="24"/>
      <c r="AB43" s="24"/>
      <c r="AC43" s="21"/>
      <c r="AD43" s="21"/>
      <c r="AE43" s="21"/>
      <c r="AF43" s="23"/>
      <c r="AG43" s="23"/>
      <c r="AH43" s="23"/>
      <c r="AI43" s="25"/>
      <c r="AJ43" s="25"/>
      <c r="AK43" s="25"/>
      <c r="AL43" s="24"/>
      <c r="AM43" s="24"/>
      <c r="AN43" s="24"/>
      <c r="AO43" s="22"/>
      <c r="AP43" s="22"/>
      <c r="AQ43" s="22"/>
      <c r="AR43" s="24"/>
      <c r="AS43" s="24"/>
      <c r="AT43" s="24"/>
      <c r="AU43" s="21"/>
      <c r="AV43" s="21"/>
      <c r="AW43" s="21"/>
    </row>
    <row r="44" spans="1:49" s="19" customFormat="1" ht="16" x14ac:dyDescent="0.2">
      <c r="A44" s="20" t="s">
        <v>654</v>
      </c>
      <c r="B44" s="20" t="s">
        <v>148</v>
      </c>
      <c r="C44" s="20">
        <v>2</v>
      </c>
      <c r="D44" s="20" t="s">
        <v>145</v>
      </c>
      <c r="E44" s="24" t="s">
        <v>576</v>
      </c>
      <c r="F44" s="24" t="s">
        <v>576</v>
      </c>
      <c r="G44" s="24" t="s">
        <v>575</v>
      </c>
      <c r="H44" s="21"/>
      <c r="I44" s="21"/>
      <c r="J44" s="21"/>
      <c r="K44" s="22"/>
      <c r="L44" s="22"/>
      <c r="M44" s="22"/>
      <c r="N44" s="21"/>
      <c r="O44" s="21"/>
      <c r="P44" s="21"/>
      <c r="Q44" s="24"/>
      <c r="R44" s="24"/>
      <c r="S44" s="24"/>
      <c r="T44" s="23"/>
      <c r="U44" s="23"/>
      <c r="V44" s="23"/>
      <c r="W44" s="22">
        <v>14</v>
      </c>
      <c r="X44" s="22">
        <v>14</v>
      </c>
      <c r="Y44" s="22" t="s">
        <v>575</v>
      </c>
      <c r="Z44" s="24"/>
      <c r="AA44" s="24"/>
      <c r="AB44" s="24"/>
      <c r="AC44" s="21"/>
      <c r="AD44" s="21"/>
      <c r="AE44" s="21"/>
      <c r="AF44" s="23"/>
      <c r="AG44" s="23"/>
      <c r="AH44" s="23"/>
      <c r="AI44" s="25"/>
      <c r="AJ44" s="25"/>
      <c r="AK44" s="25"/>
      <c r="AL44" s="24">
        <v>8.5500000000000007</v>
      </c>
      <c r="AM44" s="24"/>
      <c r="AN44" s="24"/>
      <c r="AO44" s="22"/>
      <c r="AP44" s="22"/>
      <c r="AQ44" s="22"/>
      <c r="AR44" s="24"/>
      <c r="AS44" s="24"/>
      <c r="AT44" s="24"/>
      <c r="AU44" s="21"/>
      <c r="AV44" s="21"/>
      <c r="AW44" s="21"/>
    </row>
    <row r="45" spans="1:49" s="19" customFormat="1" ht="16" x14ac:dyDescent="0.2">
      <c r="A45" s="20" t="s">
        <v>613</v>
      </c>
      <c r="B45" s="20" t="s">
        <v>148</v>
      </c>
      <c r="C45" s="20">
        <v>10.5</v>
      </c>
      <c r="D45" s="20" t="s">
        <v>145</v>
      </c>
      <c r="E45" s="24">
        <v>17.04</v>
      </c>
      <c r="F45" s="24"/>
      <c r="G45" s="24" t="s">
        <v>311</v>
      </c>
      <c r="H45" s="21"/>
      <c r="I45" s="21"/>
      <c r="J45" s="21"/>
      <c r="K45" s="22"/>
      <c r="L45" s="22"/>
      <c r="M45" s="22"/>
      <c r="N45" s="21"/>
      <c r="O45" s="21"/>
      <c r="P45" s="21"/>
      <c r="Q45" s="24"/>
      <c r="R45" s="24"/>
      <c r="S45" s="24"/>
      <c r="T45" s="23"/>
      <c r="U45" s="23"/>
      <c r="V45" s="23"/>
      <c r="W45" s="22"/>
      <c r="X45" s="22"/>
      <c r="Y45" s="22"/>
      <c r="Z45" s="24"/>
      <c r="AA45" s="24"/>
      <c r="AB45" s="24"/>
      <c r="AC45" s="21"/>
      <c r="AD45" s="21"/>
      <c r="AE45" s="21"/>
      <c r="AF45" s="23"/>
      <c r="AG45" s="23"/>
      <c r="AH45" s="23"/>
      <c r="AI45" s="25"/>
      <c r="AJ45" s="25"/>
      <c r="AK45" s="25"/>
      <c r="AL45" s="24"/>
      <c r="AM45" s="24"/>
      <c r="AN45" s="24"/>
      <c r="AO45" s="22"/>
      <c r="AP45" s="22"/>
      <c r="AQ45" s="22"/>
      <c r="AR45" s="24"/>
      <c r="AS45" s="24"/>
      <c r="AT45" s="24"/>
      <c r="AU45" s="21"/>
      <c r="AV45" s="21"/>
      <c r="AW45" s="21"/>
    </row>
    <row r="46" spans="1:49" s="19" customFormat="1" ht="64" x14ac:dyDescent="0.2">
      <c r="A46" s="39" t="s">
        <v>839</v>
      </c>
      <c r="B46" s="39" t="s">
        <v>148</v>
      </c>
      <c r="C46" s="39"/>
      <c r="D46" s="39"/>
      <c r="E46" s="54"/>
      <c r="F46" s="54"/>
      <c r="G46" s="54"/>
      <c r="H46" s="55"/>
      <c r="I46" s="55"/>
      <c r="J46" s="55"/>
      <c r="K46" s="56" t="s">
        <v>843</v>
      </c>
      <c r="L46" s="56"/>
      <c r="M46" s="56" t="s">
        <v>844</v>
      </c>
      <c r="N46" s="55" t="s">
        <v>843</v>
      </c>
      <c r="O46" s="55"/>
      <c r="P46" s="60" t="s">
        <v>845</v>
      </c>
      <c r="Q46" s="54" t="s">
        <v>843</v>
      </c>
      <c r="R46" s="54"/>
      <c r="S46" s="61" t="s">
        <v>845</v>
      </c>
      <c r="T46" s="57" t="s">
        <v>843</v>
      </c>
      <c r="U46" s="57"/>
      <c r="V46" s="62" t="s">
        <v>846</v>
      </c>
      <c r="W46" s="56" t="s">
        <v>843</v>
      </c>
      <c r="X46" s="56"/>
      <c r="Y46" s="63" t="s">
        <v>847</v>
      </c>
      <c r="Z46" s="54"/>
      <c r="AA46" s="54"/>
      <c r="AB46" s="54"/>
      <c r="AC46" s="58"/>
      <c r="AD46" s="58"/>
      <c r="AE46" s="58"/>
      <c r="AF46" s="57" t="s">
        <v>843</v>
      </c>
      <c r="AG46" s="57"/>
      <c r="AH46" s="62" t="s">
        <v>846</v>
      </c>
      <c r="AI46" s="59"/>
      <c r="AJ46" s="59"/>
      <c r="AK46" s="59"/>
      <c r="AL46" s="54" t="s">
        <v>843</v>
      </c>
      <c r="AM46" s="54"/>
      <c r="AN46" s="61" t="s">
        <v>848</v>
      </c>
      <c r="AO46" s="56"/>
      <c r="AP46" s="56"/>
      <c r="AQ46" s="56"/>
      <c r="AR46" s="54"/>
      <c r="AS46" s="54"/>
      <c r="AT46" s="54"/>
      <c r="AU46" s="58"/>
      <c r="AV46" s="58"/>
      <c r="AW46" s="58"/>
    </row>
    <row r="47" spans="1:49" s="19" customFormat="1" ht="16" x14ac:dyDescent="0.2">
      <c r="A47" s="20" t="s">
        <v>588</v>
      </c>
      <c r="B47" s="20" t="s">
        <v>148</v>
      </c>
      <c r="C47" s="20">
        <v>3.5</v>
      </c>
      <c r="D47" s="20" t="s">
        <v>145</v>
      </c>
      <c r="E47" s="27">
        <v>27.7</v>
      </c>
      <c r="F47" s="8"/>
      <c r="G47" s="8"/>
      <c r="H47" s="17"/>
      <c r="I47" s="17"/>
      <c r="J47" s="17"/>
      <c r="K47" s="16"/>
      <c r="L47" s="16"/>
      <c r="M47" s="16"/>
      <c r="N47" s="17"/>
      <c r="O47" s="17"/>
      <c r="P47" s="17"/>
      <c r="Q47" s="8"/>
      <c r="R47" s="8"/>
      <c r="S47" s="8"/>
      <c r="T47" s="7"/>
      <c r="U47" s="7"/>
      <c r="V47" s="7"/>
      <c r="W47" s="33">
        <v>17</v>
      </c>
      <c r="X47" s="16"/>
      <c r="Y47" s="16"/>
      <c r="Z47" s="8"/>
      <c r="AA47" s="8"/>
      <c r="AB47" s="8"/>
      <c r="AC47" s="17"/>
      <c r="AD47" s="17"/>
      <c r="AE47" s="17"/>
      <c r="AF47" s="7"/>
      <c r="AG47" s="7"/>
      <c r="AH47" s="7"/>
      <c r="AI47" s="18"/>
      <c r="AJ47" s="18"/>
      <c r="AK47" s="18"/>
      <c r="AL47" s="8"/>
      <c r="AM47" s="8"/>
      <c r="AN47" s="8"/>
      <c r="AO47" s="16"/>
      <c r="AP47" s="16"/>
      <c r="AQ47" s="16"/>
      <c r="AR47" s="8"/>
      <c r="AS47" s="8"/>
      <c r="AT47" s="8"/>
      <c r="AU47" s="17"/>
      <c r="AV47" s="17"/>
      <c r="AW47" s="17"/>
    </row>
    <row r="48" spans="1:49" s="19" customFormat="1" ht="16" x14ac:dyDescent="0.2">
      <c r="A48" s="20" t="s">
        <v>649</v>
      </c>
      <c r="B48" s="20" t="s">
        <v>148</v>
      </c>
      <c r="C48" s="20">
        <v>2.5</v>
      </c>
      <c r="D48" s="20" t="s">
        <v>145</v>
      </c>
      <c r="E48" s="24">
        <v>17</v>
      </c>
      <c r="F48" s="24" t="s">
        <v>544</v>
      </c>
      <c r="G48" s="24" t="s">
        <v>457</v>
      </c>
      <c r="H48" s="21"/>
      <c r="I48" s="21"/>
      <c r="J48" s="21"/>
      <c r="K48" s="22"/>
      <c r="L48" s="22"/>
      <c r="M48" s="22"/>
      <c r="N48" s="21"/>
      <c r="O48" s="21"/>
      <c r="P48" s="21"/>
      <c r="Q48" s="24"/>
      <c r="R48" s="24"/>
      <c r="S48" s="24"/>
      <c r="T48" s="23"/>
      <c r="U48" s="23"/>
      <c r="V48" s="23"/>
      <c r="W48" s="22"/>
      <c r="X48" s="22"/>
      <c r="Y48" s="22"/>
      <c r="Z48" s="24"/>
      <c r="AA48" s="24"/>
      <c r="AB48" s="24"/>
      <c r="AC48" s="21"/>
      <c r="AD48" s="21"/>
      <c r="AE48" s="21"/>
      <c r="AF48" s="23"/>
      <c r="AG48" s="23"/>
      <c r="AH48" s="23"/>
      <c r="AI48" s="25"/>
      <c r="AJ48" s="25"/>
      <c r="AK48" s="25"/>
      <c r="AL48" s="24"/>
      <c r="AM48" s="24"/>
      <c r="AN48" s="24"/>
      <c r="AO48" s="22"/>
      <c r="AP48" s="22"/>
      <c r="AQ48" s="22"/>
      <c r="AR48" s="24"/>
      <c r="AS48" s="24"/>
      <c r="AT48" s="24"/>
      <c r="AU48" s="21"/>
      <c r="AV48" s="21"/>
      <c r="AW48" s="21"/>
    </row>
    <row r="49" spans="1:49" s="19" customFormat="1" ht="16" x14ac:dyDescent="0.2">
      <c r="A49" s="20" t="s">
        <v>608</v>
      </c>
      <c r="B49" s="20" t="s">
        <v>148</v>
      </c>
      <c r="C49" s="20"/>
      <c r="D49" s="20" t="s">
        <v>145</v>
      </c>
      <c r="E49" s="24"/>
      <c r="F49" s="24"/>
      <c r="G49" s="24"/>
      <c r="H49" s="21"/>
      <c r="I49" s="21"/>
      <c r="J49" s="21"/>
      <c r="K49" s="22"/>
      <c r="L49" s="22"/>
      <c r="M49" s="22"/>
      <c r="N49" s="21"/>
      <c r="O49" s="21"/>
      <c r="P49" s="21"/>
      <c r="Q49" s="24"/>
      <c r="R49" s="24"/>
      <c r="S49" s="24"/>
      <c r="T49" s="23"/>
      <c r="U49" s="23"/>
      <c r="V49" s="23"/>
      <c r="W49" s="22"/>
      <c r="X49" s="22"/>
      <c r="Y49" s="22"/>
      <c r="Z49" s="24">
        <v>11</v>
      </c>
      <c r="AA49" s="24">
        <v>22.55</v>
      </c>
      <c r="AB49" s="24"/>
      <c r="AC49" s="21"/>
      <c r="AD49" s="21"/>
      <c r="AE49" s="21"/>
      <c r="AF49" s="23"/>
      <c r="AG49" s="23"/>
      <c r="AH49" s="23"/>
      <c r="AI49" s="25"/>
      <c r="AJ49" s="25"/>
      <c r="AK49" s="25"/>
      <c r="AL49" s="24"/>
      <c r="AM49" s="24"/>
      <c r="AN49" s="24"/>
      <c r="AO49" s="22"/>
      <c r="AP49" s="22"/>
      <c r="AQ49" s="22"/>
      <c r="AR49" s="24"/>
      <c r="AS49" s="24"/>
      <c r="AT49" s="24"/>
      <c r="AU49" s="21"/>
      <c r="AV49" s="21"/>
      <c r="AW49" s="21"/>
    </row>
    <row r="50" spans="1:49" s="19" customFormat="1" ht="64" x14ac:dyDescent="0.2">
      <c r="A50" s="20" t="s">
        <v>637</v>
      </c>
      <c r="B50" s="20" t="s">
        <v>148</v>
      </c>
      <c r="C50" s="20">
        <v>4</v>
      </c>
      <c r="D50" s="20" t="s">
        <v>458</v>
      </c>
      <c r="E50" s="24"/>
      <c r="F50" s="24">
        <v>27.68</v>
      </c>
      <c r="G50" s="24" t="s">
        <v>464</v>
      </c>
      <c r="H50" s="21"/>
      <c r="I50" s="21"/>
      <c r="J50" s="21"/>
      <c r="K50" s="22"/>
      <c r="L50" s="22">
        <v>16.61</v>
      </c>
      <c r="M50" s="22"/>
      <c r="N50" s="21"/>
      <c r="O50" s="21"/>
      <c r="P50" s="21"/>
      <c r="Q50" s="24"/>
      <c r="R50" s="24"/>
      <c r="S50" s="24"/>
      <c r="T50" s="23"/>
      <c r="U50" s="23"/>
      <c r="V50" s="23"/>
      <c r="W50" s="22">
        <v>17</v>
      </c>
      <c r="X50" s="22">
        <v>17.5</v>
      </c>
      <c r="Y50" s="22" t="s">
        <v>465</v>
      </c>
      <c r="Z50" s="24"/>
      <c r="AA50" s="24"/>
      <c r="AB50" s="24"/>
      <c r="AC50" s="21"/>
      <c r="AD50" s="21"/>
      <c r="AE50" s="21"/>
      <c r="AF50" s="23"/>
      <c r="AG50" s="23"/>
      <c r="AH50" s="23"/>
      <c r="AI50" s="25"/>
      <c r="AJ50" s="25"/>
      <c r="AK50" s="25"/>
      <c r="AL50" s="24"/>
      <c r="AM50" s="24"/>
      <c r="AN50" s="24"/>
      <c r="AO50" s="22"/>
      <c r="AP50" s="22"/>
      <c r="AQ50" s="22"/>
      <c r="AR50" s="24"/>
      <c r="AS50" s="24"/>
      <c r="AT50" s="24"/>
      <c r="AU50" s="21"/>
      <c r="AV50" s="21"/>
      <c r="AW50" s="21"/>
    </row>
    <row r="51" spans="1:49" s="28" customFormat="1" ht="16" x14ac:dyDescent="0.2">
      <c r="A51" s="20" t="s">
        <v>598</v>
      </c>
      <c r="B51" s="20" t="s">
        <v>148</v>
      </c>
      <c r="C51" s="20">
        <v>8</v>
      </c>
      <c r="D51" s="20" t="s">
        <v>145</v>
      </c>
      <c r="E51" s="24"/>
      <c r="F51" s="24">
        <v>27.71</v>
      </c>
      <c r="G51" s="24"/>
      <c r="H51" s="21"/>
      <c r="I51" s="21"/>
      <c r="J51" s="21"/>
      <c r="K51" s="22"/>
      <c r="L51" s="22"/>
      <c r="M51" s="22"/>
      <c r="N51" s="21"/>
      <c r="O51" s="21"/>
      <c r="P51" s="21"/>
      <c r="Q51" s="24"/>
      <c r="R51" s="24"/>
      <c r="S51" s="24"/>
      <c r="T51" s="23"/>
      <c r="U51" s="23"/>
      <c r="V51" s="23">
        <v>17</v>
      </c>
      <c r="W51" s="22">
        <v>17</v>
      </c>
      <c r="X51" s="22">
        <v>24</v>
      </c>
      <c r="Y51" s="22"/>
      <c r="Z51" s="24">
        <v>17</v>
      </c>
      <c r="AA51" s="24">
        <v>24</v>
      </c>
      <c r="AB51" s="24"/>
      <c r="AC51" s="21"/>
      <c r="AD51" s="21"/>
      <c r="AE51" s="21"/>
      <c r="AF51" s="23"/>
      <c r="AG51" s="23"/>
      <c r="AH51" s="23"/>
      <c r="AI51" s="25"/>
      <c r="AJ51" s="25"/>
      <c r="AK51" s="25"/>
      <c r="AL51" s="24"/>
      <c r="AM51" s="24"/>
      <c r="AN51" s="24"/>
      <c r="AO51" s="22"/>
      <c r="AP51" s="22"/>
      <c r="AQ51" s="22"/>
      <c r="AR51" s="24"/>
      <c r="AS51" s="24"/>
      <c r="AT51" s="24"/>
      <c r="AU51" s="21"/>
      <c r="AV51" s="21"/>
      <c r="AW51" s="21"/>
    </row>
    <row r="52" spans="1:49" s="19" customFormat="1" ht="16" x14ac:dyDescent="0.2">
      <c r="A52" s="20" t="s">
        <v>602</v>
      </c>
      <c r="B52" s="20" t="s">
        <v>148</v>
      </c>
      <c r="C52" s="18"/>
      <c r="D52" s="20" t="s">
        <v>176</v>
      </c>
      <c r="E52" s="27">
        <v>18.61</v>
      </c>
      <c r="F52" s="27">
        <v>24.07</v>
      </c>
      <c r="G52" s="8" t="s">
        <v>243</v>
      </c>
      <c r="H52" s="17"/>
      <c r="I52" s="17"/>
      <c r="J52" s="17"/>
      <c r="K52" s="16"/>
      <c r="L52" s="16"/>
      <c r="M52" s="16"/>
      <c r="N52" s="17"/>
      <c r="O52" s="17"/>
      <c r="P52" s="17"/>
      <c r="Q52" s="8"/>
      <c r="R52" s="8"/>
      <c r="S52" s="8"/>
      <c r="T52" s="7"/>
      <c r="U52" s="7"/>
      <c r="V52" s="7"/>
      <c r="W52" s="16" t="s">
        <v>244</v>
      </c>
      <c r="X52" s="16" t="s">
        <v>244</v>
      </c>
      <c r="Y52" s="16"/>
      <c r="Z52" s="27">
        <v>15.97</v>
      </c>
      <c r="AA52" s="27">
        <v>20.66</v>
      </c>
      <c r="AB52" s="8" t="s">
        <v>245</v>
      </c>
      <c r="AC52" s="17"/>
      <c r="AD52" s="17"/>
      <c r="AE52" s="17"/>
      <c r="AF52" s="7"/>
      <c r="AG52" s="7"/>
      <c r="AH52" s="7"/>
      <c r="AI52" s="18"/>
      <c r="AJ52" s="18"/>
      <c r="AK52" s="18"/>
      <c r="AL52" s="8"/>
      <c r="AM52" s="8"/>
      <c r="AN52" s="8"/>
      <c r="AO52" s="16"/>
      <c r="AP52" s="16"/>
      <c r="AQ52" s="16"/>
      <c r="AR52" s="8"/>
      <c r="AS52" s="8"/>
      <c r="AT52" s="8"/>
      <c r="AU52" s="17"/>
      <c r="AV52" s="17"/>
      <c r="AW52" s="17"/>
    </row>
    <row r="53" spans="1:49" s="19" customFormat="1" ht="32" x14ac:dyDescent="0.2">
      <c r="A53" s="20" t="s">
        <v>624</v>
      </c>
      <c r="B53" s="20" t="s">
        <v>148</v>
      </c>
      <c r="C53" s="20">
        <v>8</v>
      </c>
      <c r="D53" s="20" t="s">
        <v>145</v>
      </c>
      <c r="E53" s="24">
        <v>24</v>
      </c>
      <c r="F53" s="24"/>
      <c r="G53" s="24" t="s">
        <v>374</v>
      </c>
      <c r="H53" s="21"/>
      <c r="I53" s="21"/>
      <c r="J53" s="21"/>
      <c r="K53" s="22"/>
      <c r="L53" s="22"/>
      <c r="M53" s="22"/>
      <c r="N53" s="21"/>
      <c r="O53" s="21"/>
      <c r="P53" s="21"/>
      <c r="Q53" s="24"/>
      <c r="R53" s="24"/>
      <c r="S53" s="24"/>
      <c r="T53" s="23"/>
      <c r="U53" s="23"/>
      <c r="V53" s="23"/>
      <c r="W53" s="22">
        <v>15</v>
      </c>
      <c r="X53" s="22">
        <v>18</v>
      </c>
      <c r="Y53" s="22" t="s">
        <v>375</v>
      </c>
      <c r="Z53" s="24"/>
      <c r="AA53" s="24"/>
      <c r="AB53" s="24"/>
      <c r="AC53" s="21"/>
      <c r="AD53" s="21"/>
      <c r="AE53" s="21"/>
      <c r="AF53" s="23"/>
      <c r="AG53" s="23"/>
      <c r="AH53" s="23"/>
      <c r="AI53" s="25"/>
      <c r="AJ53" s="25"/>
      <c r="AK53" s="25"/>
      <c r="AL53" s="24"/>
      <c r="AM53" s="24"/>
      <c r="AN53" s="24"/>
      <c r="AO53" s="22"/>
      <c r="AP53" s="22"/>
      <c r="AQ53" s="22"/>
      <c r="AR53" s="24"/>
      <c r="AS53" s="24"/>
      <c r="AT53" s="24"/>
      <c r="AU53" s="21"/>
      <c r="AV53" s="21"/>
      <c r="AW53" s="21"/>
    </row>
    <row r="54" spans="1:49" s="19" customFormat="1" ht="16" x14ac:dyDescent="0.2">
      <c r="A54" s="20" t="s">
        <v>620</v>
      </c>
      <c r="B54" s="20" t="s">
        <v>148</v>
      </c>
      <c r="C54" s="20">
        <v>0</v>
      </c>
      <c r="D54" s="20" t="s">
        <v>149</v>
      </c>
      <c r="E54" s="24"/>
      <c r="F54" s="24"/>
      <c r="G54" s="24"/>
      <c r="H54" s="21"/>
      <c r="I54" s="21"/>
      <c r="J54" s="21"/>
      <c r="K54" s="22"/>
      <c r="L54" s="22"/>
      <c r="M54" s="22"/>
      <c r="N54" s="21"/>
      <c r="O54" s="21"/>
      <c r="P54" s="21"/>
      <c r="Q54" s="24"/>
      <c r="R54" s="24"/>
      <c r="S54" s="24"/>
      <c r="T54" s="23"/>
      <c r="U54" s="23"/>
      <c r="V54" s="23"/>
      <c r="W54" s="22" t="s">
        <v>692</v>
      </c>
      <c r="X54" s="22"/>
      <c r="Y54" s="22"/>
      <c r="Z54" s="24">
        <v>12</v>
      </c>
      <c r="AA54" s="24"/>
      <c r="AB54" s="24"/>
      <c r="AC54" s="21"/>
      <c r="AD54" s="21"/>
      <c r="AE54" s="21"/>
      <c r="AF54" s="23"/>
      <c r="AG54" s="23"/>
      <c r="AH54" s="23"/>
      <c r="AI54" s="25"/>
      <c r="AJ54" s="25"/>
      <c r="AK54" s="25"/>
      <c r="AL54" s="24"/>
      <c r="AM54" s="24"/>
      <c r="AN54" s="24"/>
      <c r="AO54" s="22"/>
      <c r="AP54" s="22"/>
      <c r="AQ54" s="22"/>
      <c r="AR54" s="24"/>
      <c r="AS54" s="24"/>
      <c r="AT54" s="24"/>
      <c r="AU54" s="21"/>
      <c r="AV54" s="21"/>
      <c r="AW54" s="21"/>
    </row>
    <row r="55" spans="1:49" s="19" customFormat="1" ht="16" x14ac:dyDescent="0.2">
      <c r="A55" s="20" t="s">
        <v>616</v>
      </c>
      <c r="B55" s="20" t="s">
        <v>148</v>
      </c>
      <c r="C55" s="20">
        <v>3.25</v>
      </c>
      <c r="D55" s="20" t="s">
        <v>145</v>
      </c>
      <c r="E55" s="24">
        <v>23.55</v>
      </c>
      <c r="F55" s="24"/>
      <c r="G55" s="24"/>
      <c r="H55" s="21"/>
      <c r="I55" s="21"/>
      <c r="J55" s="21"/>
      <c r="K55" s="22"/>
      <c r="L55" s="22"/>
      <c r="M55" s="22"/>
      <c r="N55" s="21"/>
      <c r="O55" s="21"/>
      <c r="P55" s="21"/>
      <c r="Q55" s="24"/>
      <c r="R55" s="24"/>
      <c r="S55" s="24"/>
      <c r="T55" s="23"/>
      <c r="U55" s="23"/>
      <c r="V55" s="23"/>
      <c r="W55" s="22">
        <v>15.15</v>
      </c>
      <c r="X55" s="22"/>
      <c r="Y55" s="22"/>
      <c r="Z55" s="24"/>
      <c r="AA55" s="24"/>
      <c r="AB55" s="24"/>
      <c r="AC55" s="21"/>
      <c r="AD55" s="21"/>
      <c r="AE55" s="21"/>
      <c r="AF55" s="23"/>
      <c r="AG55" s="23"/>
      <c r="AH55" s="23"/>
      <c r="AI55" s="25"/>
      <c r="AJ55" s="25"/>
      <c r="AK55" s="25"/>
      <c r="AL55" s="24"/>
      <c r="AM55" s="24"/>
      <c r="AN55" s="24"/>
      <c r="AO55" s="22">
        <v>12.14</v>
      </c>
      <c r="AP55" s="22"/>
      <c r="AQ55" s="22"/>
      <c r="AR55" s="24"/>
      <c r="AS55" s="24"/>
      <c r="AT55" s="24"/>
      <c r="AU55" s="21"/>
      <c r="AV55" s="21"/>
      <c r="AW55" s="21"/>
    </row>
    <row r="56" spans="1:49" s="19" customFormat="1" ht="16" x14ac:dyDescent="0.2">
      <c r="A56" s="20" t="s">
        <v>595</v>
      </c>
      <c r="B56" s="20" t="s">
        <v>148</v>
      </c>
      <c r="C56" s="20">
        <v>1</v>
      </c>
      <c r="D56" s="20" t="s">
        <v>145</v>
      </c>
      <c r="E56" s="24">
        <v>21</v>
      </c>
      <c r="F56" s="24"/>
      <c r="G56" s="24"/>
      <c r="H56" s="17"/>
      <c r="I56" s="17"/>
      <c r="J56" s="17"/>
      <c r="K56" s="16"/>
      <c r="L56" s="16"/>
      <c r="M56" s="16"/>
      <c r="N56" s="17"/>
      <c r="O56" s="17"/>
      <c r="P56" s="17"/>
      <c r="Q56" s="8"/>
      <c r="R56" s="8"/>
      <c r="S56" s="8"/>
      <c r="T56" s="7"/>
      <c r="U56" s="7"/>
      <c r="V56" s="7"/>
      <c r="W56" s="16"/>
      <c r="X56" s="16"/>
      <c r="Y56" s="16"/>
      <c r="Z56" s="8"/>
      <c r="AA56" s="8"/>
      <c r="AB56" s="8"/>
      <c r="AC56" s="17"/>
      <c r="AD56" s="17"/>
      <c r="AE56" s="17"/>
      <c r="AF56" s="7"/>
      <c r="AG56" s="7"/>
      <c r="AH56" s="7"/>
      <c r="AI56" s="18"/>
      <c r="AJ56" s="18"/>
      <c r="AK56" s="18"/>
      <c r="AL56" s="8"/>
      <c r="AM56" s="8"/>
      <c r="AN56" s="8"/>
      <c r="AO56" s="16"/>
      <c r="AP56" s="16"/>
      <c r="AQ56" s="16"/>
      <c r="AR56" s="8"/>
      <c r="AS56" s="8"/>
      <c r="AT56" s="8"/>
      <c r="AU56" s="17"/>
      <c r="AV56" s="17"/>
      <c r="AW56" s="17"/>
    </row>
    <row r="57" spans="1:49" s="19" customFormat="1" ht="16" x14ac:dyDescent="0.2">
      <c r="A57" s="20" t="s">
        <v>146</v>
      </c>
      <c r="B57" s="20" t="s">
        <v>148</v>
      </c>
      <c r="C57" s="20">
        <v>2.5</v>
      </c>
      <c r="D57" s="20" t="s">
        <v>145</v>
      </c>
      <c r="E57" s="24"/>
      <c r="F57" s="24"/>
      <c r="G57" s="24"/>
      <c r="H57" s="21"/>
      <c r="I57" s="21"/>
      <c r="J57" s="21"/>
      <c r="K57" s="22"/>
      <c r="L57" s="22"/>
      <c r="M57" s="22"/>
      <c r="N57" s="21"/>
      <c r="O57" s="21"/>
      <c r="P57" s="21"/>
      <c r="Q57" s="24"/>
      <c r="R57" s="24"/>
      <c r="S57" s="24"/>
      <c r="T57" s="23"/>
      <c r="U57" s="23"/>
      <c r="V57" s="23"/>
      <c r="W57" s="22">
        <v>15.5</v>
      </c>
      <c r="X57" s="22">
        <v>18</v>
      </c>
      <c r="Y57" s="22"/>
      <c r="Z57" s="24"/>
      <c r="AA57" s="24"/>
      <c r="AB57" s="24"/>
      <c r="AC57" s="21"/>
      <c r="AD57" s="21"/>
      <c r="AE57" s="21"/>
      <c r="AF57" s="23"/>
      <c r="AG57" s="23"/>
      <c r="AH57" s="23"/>
      <c r="AI57" s="25"/>
      <c r="AJ57" s="25"/>
      <c r="AK57" s="25"/>
      <c r="AL57" s="24"/>
      <c r="AM57" s="24"/>
      <c r="AN57" s="24"/>
      <c r="AO57" s="22"/>
      <c r="AP57" s="22"/>
      <c r="AQ57" s="22"/>
      <c r="AR57" s="24"/>
      <c r="AS57" s="24"/>
      <c r="AT57" s="24"/>
      <c r="AU57" s="21"/>
      <c r="AV57" s="21"/>
      <c r="AW57" s="21"/>
    </row>
    <row r="58" spans="1:49" s="19" customFormat="1" ht="16" x14ac:dyDescent="0.2">
      <c r="A58" s="20" t="s">
        <v>601</v>
      </c>
      <c r="B58" s="20" t="s">
        <v>148</v>
      </c>
      <c r="C58" s="20">
        <v>1.5</v>
      </c>
      <c r="D58" s="20" t="s">
        <v>145</v>
      </c>
      <c r="E58" s="24"/>
      <c r="F58" s="24"/>
      <c r="G58" s="24"/>
      <c r="H58" s="21"/>
      <c r="I58" s="21"/>
      <c r="J58" s="21"/>
      <c r="K58" s="22"/>
      <c r="L58" s="22"/>
      <c r="M58" s="22"/>
      <c r="N58" s="21"/>
      <c r="O58" s="21"/>
      <c r="P58" s="21"/>
      <c r="Q58" s="24"/>
      <c r="R58" s="24"/>
      <c r="S58" s="24"/>
      <c r="T58" s="23"/>
      <c r="U58" s="23"/>
      <c r="V58" s="23"/>
      <c r="W58" s="22"/>
      <c r="X58" s="22"/>
      <c r="Y58" s="22"/>
      <c r="Z58" s="24">
        <v>12.5</v>
      </c>
      <c r="AA58" s="24">
        <v>12.5</v>
      </c>
      <c r="AB58" s="24"/>
      <c r="AC58" s="21"/>
      <c r="AD58" s="21"/>
      <c r="AE58" s="21"/>
      <c r="AF58" s="23"/>
      <c r="AG58" s="23"/>
      <c r="AH58" s="23"/>
      <c r="AI58" s="25"/>
      <c r="AJ58" s="25"/>
      <c r="AK58" s="25"/>
      <c r="AL58" s="24"/>
      <c r="AM58" s="24"/>
      <c r="AN58" s="24"/>
      <c r="AO58" s="22"/>
      <c r="AP58" s="22"/>
      <c r="AQ58" s="22"/>
      <c r="AR58" s="24"/>
      <c r="AS58" s="24"/>
      <c r="AT58" s="24"/>
      <c r="AU58" s="21"/>
      <c r="AV58" s="21"/>
      <c r="AW58" s="21"/>
    </row>
    <row r="59" spans="1:49" s="19" customFormat="1" ht="16" x14ac:dyDescent="0.2">
      <c r="A59" s="20" t="s">
        <v>641</v>
      </c>
      <c r="B59" s="20" t="s">
        <v>148</v>
      </c>
      <c r="C59" s="20">
        <v>0</v>
      </c>
      <c r="D59" s="20" t="s">
        <v>149</v>
      </c>
      <c r="E59" s="24"/>
      <c r="F59" s="24"/>
      <c r="G59" s="24"/>
      <c r="H59" s="21"/>
      <c r="I59" s="21"/>
      <c r="J59" s="21"/>
      <c r="K59" s="22"/>
      <c r="L59" s="22"/>
      <c r="M59" s="22"/>
      <c r="N59" s="21"/>
      <c r="O59" s="21"/>
      <c r="P59" s="21"/>
      <c r="Q59" s="24"/>
      <c r="R59" s="24"/>
      <c r="S59" s="24"/>
      <c r="T59" s="23"/>
      <c r="U59" s="23"/>
      <c r="V59" s="23"/>
      <c r="W59" s="22"/>
      <c r="X59" s="22"/>
      <c r="Y59" s="22"/>
      <c r="Z59" s="24"/>
      <c r="AA59" s="24"/>
      <c r="AB59" s="24"/>
      <c r="AC59" s="21"/>
      <c r="AD59" s="21"/>
      <c r="AE59" s="21"/>
      <c r="AF59" s="23"/>
      <c r="AG59" s="23"/>
      <c r="AH59" s="23"/>
      <c r="AI59" s="25"/>
      <c r="AJ59" s="25"/>
      <c r="AK59" s="25"/>
      <c r="AL59" s="24" t="s">
        <v>819</v>
      </c>
      <c r="AM59" s="24" t="s">
        <v>819</v>
      </c>
      <c r="AN59" s="24"/>
      <c r="AO59" s="22"/>
      <c r="AP59" s="22"/>
      <c r="AQ59" s="22"/>
      <c r="AR59" s="24"/>
      <c r="AS59" s="24"/>
      <c r="AT59" s="24"/>
      <c r="AU59" s="21">
        <v>15</v>
      </c>
      <c r="AV59" s="21">
        <v>15</v>
      </c>
      <c r="AW59" s="21"/>
    </row>
    <row r="60" spans="1:49" s="19" customFormat="1" ht="32" x14ac:dyDescent="0.2">
      <c r="A60" s="20" t="s">
        <v>650</v>
      </c>
      <c r="B60" s="20" t="s">
        <v>148</v>
      </c>
      <c r="C60" s="20">
        <v>2</v>
      </c>
      <c r="D60" s="20" t="s">
        <v>145</v>
      </c>
      <c r="E60" s="24">
        <v>17.25</v>
      </c>
      <c r="F60" s="24"/>
      <c r="G60" s="24"/>
      <c r="H60" s="21"/>
      <c r="I60" s="21"/>
      <c r="J60" s="21"/>
      <c r="K60" s="22"/>
      <c r="L60" s="22"/>
      <c r="M60" s="22"/>
      <c r="N60" s="21"/>
      <c r="O60" s="21"/>
      <c r="P60" s="21"/>
      <c r="Q60" s="24"/>
      <c r="R60" s="24"/>
      <c r="S60" s="24"/>
      <c r="T60" s="23"/>
      <c r="U60" s="23"/>
      <c r="V60" s="23"/>
      <c r="W60" s="22"/>
      <c r="X60" s="22"/>
      <c r="Y60" s="22"/>
      <c r="Z60" s="24"/>
      <c r="AA60" s="24"/>
      <c r="AB60" s="24"/>
      <c r="AC60" s="21"/>
      <c r="AD60" s="21"/>
      <c r="AE60" s="21"/>
      <c r="AF60" s="23"/>
      <c r="AG60" s="23"/>
      <c r="AH60" s="23"/>
      <c r="AI60" s="25"/>
      <c r="AJ60" s="25"/>
      <c r="AK60" s="25"/>
      <c r="AL60" s="24" t="s">
        <v>550</v>
      </c>
      <c r="AM60" s="24"/>
      <c r="AN60" s="24"/>
      <c r="AO60" s="22"/>
      <c r="AP60" s="22"/>
      <c r="AQ60" s="22"/>
      <c r="AR60" s="24"/>
      <c r="AS60" s="24"/>
      <c r="AT60" s="24"/>
      <c r="AU60" s="21"/>
      <c r="AV60" s="21"/>
      <c r="AW60" s="21"/>
    </row>
    <row r="61" spans="1:49" s="19" customFormat="1" ht="16" x14ac:dyDescent="0.2">
      <c r="A61" s="20" t="s">
        <v>628</v>
      </c>
      <c r="B61" s="20" t="s">
        <v>148</v>
      </c>
      <c r="C61" s="20">
        <v>3</v>
      </c>
      <c r="D61" s="20" t="s">
        <v>145</v>
      </c>
      <c r="E61" s="24"/>
      <c r="F61" s="24">
        <v>22.9</v>
      </c>
      <c r="G61" s="24" t="s">
        <v>174</v>
      </c>
      <c r="H61" s="21"/>
      <c r="I61" s="21"/>
      <c r="J61" s="21"/>
      <c r="K61" s="22"/>
      <c r="L61" s="22"/>
      <c r="M61" s="22"/>
      <c r="N61" s="21"/>
      <c r="O61" s="21"/>
      <c r="P61" s="21"/>
      <c r="Q61" s="24"/>
      <c r="R61" s="24"/>
      <c r="S61" s="24"/>
      <c r="T61" s="23"/>
      <c r="U61" s="23"/>
      <c r="V61" s="23"/>
      <c r="W61" s="22"/>
      <c r="X61" s="22"/>
      <c r="Y61" s="22"/>
      <c r="Z61" s="24"/>
      <c r="AA61" s="24"/>
      <c r="AB61" s="24"/>
      <c r="AC61" s="21"/>
      <c r="AD61" s="21"/>
      <c r="AE61" s="21"/>
      <c r="AF61" s="23"/>
      <c r="AG61" s="23"/>
      <c r="AH61" s="23"/>
      <c r="AI61" s="25"/>
      <c r="AJ61" s="25"/>
      <c r="AK61" s="25"/>
      <c r="AL61" s="24"/>
      <c r="AM61" s="24"/>
      <c r="AN61" s="24"/>
      <c r="AO61" s="22">
        <v>13</v>
      </c>
      <c r="AP61" s="22">
        <v>16</v>
      </c>
      <c r="AQ61" s="22" t="s">
        <v>174</v>
      </c>
      <c r="AR61" s="24"/>
      <c r="AS61" s="24"/>
      <c r="AT61" s="24"/>
      <c r="AU61" s="21"/>
      <c r="AV61" s="21"/>
      <c r="AW61" s="21"/>
    </row>
    <row r="62" spans="1:49" s="19" customFormat="1" ht="16" x14ac:dyDescent="0.2">
      <c r="A62" s="20" t="s">
        <v>597</v>
      </c>
      <c r="B62" s="18" t="s">
        <v>148</v>
      </c>
      <c r="C62" s="18">
        <v>0.8</v>
      </c>
      <c r="D62" s="18" t="s">
        <v>145</v>
      </c>
      <c r="E62" s="8"/>
      <c r="F62" s="8"/>
      <c r="G62" s="8"/>
      <c r="H62" s="17"/>
      <c r="I62" s="17"/>
      <c r="J62" s="17"/>
      <c r="K62" s="16"/>
      <c r="L62" s="16"/>
      <c r="M62" s="16"/>
      <c r="N62" s="17"/>
      <c r="O62" s="17"/>
      <c r="P62" s="17"/>
      <c r="Q62" s="27">
        <v>17.5</v>
      </c>
      <c r="R62" s="8"/>
      <c r="S62" s="8"/>
      <c r="T62" s="7"/>
      <c r="U62" s="7"/>
      <c r="V62" s="7"/>
      <c r="W62" s="16"/>
      <c r="X62" s="16"/>
      <c r="Y62" s="16"/>
      <c r="Z62" s="8"/>
      <c r="AA62" s="8"/>
      <c r="AB62" s="8"/>
      <c r="AC62" s="17"/>
      <c r="AD62" s="17"/>
      <c r="AE62" s="17"/>
      <c r="AF62" s="7"/>
      <c r="AG62" s="7"/>
      <c r="AH62" s="7"/>
      <c r="AI62" s="18"/>
      <c r="AJ62" s="18"/>
      <c r="AK62" s="18"/>
      <c r="AL62" s="8"/>
      <c r="AM62" s="8"/>
      <c r="AN62" s="8"/>
      <c r="AO62" s="33">
        <v>15.6</v>
      </c>
      <c r="AP62" s="16"/>
      <c r="AQ62" s="16"/>
      <c r="AR62" s="8"/>
      <c r="AS62" s="8"/>
      <c r="AT62" s="8"/>
      <c r="AU62" s="17"/>
      <c r="AV62" s="17"/>
      <c r="AW62" s="17"/>
    </row>
    <row r="63" spans="1:49" s="19" customFormat="1" ht="16" x14ac:dyDescent="0.2">
      <c r="A63" s="20" t="s">
        <v>644</v>
      </c>
      <c r="B63" s="20" t="s">
        <v>148</v>
      </c>
      <c r="C63" s="20">
        <v>1</v>
      </c>
      <c r="D63" s="20" t="s">
        <v>145</v>
      </c>
      <c r="E63" s="24">
        <v>15</v>
      </c>
      <c r="F63" s="24">
        <v>19</v>
      </c>
      <c r="G63" s="24" t="s">
        <v>535</v>
      </c>
      <c r="H63" s="21"/>
      <c r="I63" s="21"/>
      <c r="J63" s="21"/>
      <c r="K63" s="22"/>
      <c r="L63" s="22"/>
      <c r="M63" s="22"/>
      <c r="N63" s="21"/>
      <c r="O63" s="21"/>
      <c r="P63" s="21"/>
      <c r="Q63" s="24"/>
      <c r="R63" s="24"/>
      <c r="S63" s="24"/>
      <c r="T63" s="23"/>
      <c r="U63" s="23"/>
      <c r="V63" s="23"/>
      <c r="W63" s="22"/>
      <c r="X63" s="22"/>
      <c r="Y63" s="22"/>
      <c r="Z63" s="24"/>
      <c r="AA63" s="24"/>
      <c r="AB63" s="24"/>
      <c r="AC63" s="21"/>
      <c r="AD63" s="21"/>
      <c r="AE63" s="21"/>
      <c r="AF63" s="23"/>
      <c r="AG63" s="23"/>
      <c r="AH63" s="23"/>
      <c r="AI63" s="25"/>
      <c r="AJ63" s="25"/>
      <c r="AK63" s="25"/>
      <c r="AL63" s="24"/>
      <c r="AM63" s="24"/>
      <c r="AN63" s="24"/>
      <c r="AO63" s="22"/>
      <c r="AP63" s="22"/>
      <c r="AQ63" s="22"/>
      <c r="AR63" s="24"/>
      <c r="AS63" s="24"/>
      <c r="AT63" s="24"/>
      <c r="AU63" s="21"/>
      <c r="AV63" s="21"/>
      <c r="AW63" s="21"/>
    </row>
    <row r="64" spans="1:49" s="19" customFormat="1" ht="16" x14ac:dyDescent="0.2">
      <c r="A64" s="20" t="s">
        <v>539</v>
      </c>
      <c r="B64" s="20" t="s">
        <v>148</v>
      </c>
      <c r="C64" s="20">
        <v>1.5</v>
      </c>
      <c r="D64" s="20" t="s">
        <v>147</v>
      </c>
      <c r="E64" s="24"/>
      <c r="F64" s="24"/>
      <c r="G64" s="24"/>
      <c r="H64" s="21"/>
      <c r="I64" s="21"/>
      <c r="J64" s="21"/>
      <c r="K64" s="22"/>
      <c r="L64" s="22"/>
      <c r="M64" s="22"/>
      <c r="N64" s="21"/>
      <c r="O64" s="21"/>
      <c r="P64" s="21"/>
      <c r="Q64" s="24">
        <v>14.25</v>
      </c>
      <c r="R64" s="24">
        <v>18</v>
      </c>
      <c r="S64" s="24" t="s">
        <v>540</v>
      </c>
      <c r="T64" s="23"/>
      <c r="U64" s="23"/>
      <c r="V64" s="23"/>
      <c r="W64" s="22"/>
      <c r="X64" s="22"/>
      <c r="Y64" s="22"/>
      <c r="Z64" s="24"/>
      <c r="AA64" s="24"/>
      <c r="AB64" s="24"/>
      <c r="AC64" s="21"/>
      <c r="AD64" s="21"/>
      <c r="AE64" s="21"/>
      <c r="AF64" s="23"/>
      <c r="AG64" s="23"/>
      <c r="AH64" s="23"/>
      <c r="AI64" s="25"/>
      <c r="AJ64" s="25"/>
      <c r="AK64" s="25"/>
      <c r="AL64" s="24"/>
      <c r="AM64" s="24"/>
      <c r="AN64" s="24"/>
      <c r="AO64" s="22"/>
      <c r="AP64" s="22"/>
      <c r="AQ64" s="22"/>
      <c r="AR64" s="24"/>
      <c r="AS64" s="24"/>
      <c r="AT64" s="24"/>
      <c r="AU64" s="21"/>
      <c r="AV64" s="21"/>
      <c r="AW64" s="21"/>
    </row>
    <row r="65" spans="1:49" s="19" customFormat="1" ht="16" x14ac:dyDescent="0.2">
      <c r="A65" s="20" t="s">
        <v>625</v>
      </c>
      <c r="B65" s="20" t="s">
        <v>148</v>
      </c>
      <c r="C65" s="20">
        <v>16.5</v>
      </c>
      <c r="D65" s="20" t="s">
        <v>145</v>
      </c>
      <c r="E65" s="24">
        <v>22.82</v>
      </c>
      <c r="F65" s="24">
        <v>29.27</v>
      </c>
      <c r="G65" s="24" t="s">
        <v>379</v>
      </c>
      <c r="H65" s="21"/>
      <c r="I65" s="21"/>
      <c r="J65" s="21"/>
      <c r="K65" s="22"/>
      <c r="L65" s="22"/>
      <c r="M65" s="22"/>
      <c r="N65" s="21"/>
      <c r="O65" s="21"/>
      <c r="P65" s="21"/>
      <c r="Q65" s="24"/>
      <c r="R65" s="24"/>
      <c r="S65" s="24"/>
      <c r="T65" s="23"/>
      <c r="U65" s="23"/>
      <c r="V65" s="23"/>
      <c r="W65" s="22">
        <v>19.84</v>
      </c>
      <c r="X65" s="22">
        <v>25.44</v>
      </c>
      <c r="Y65" s="22" t="s">
        <v>380</v>
      </c>
      <c r="Z65" s="24">
        <v>23.46</v>
      </c>
      <c r="AA65" s="24">
        <v>32.020000000000003</v>
      </c>
      <c r="AB65" s="24" t="s">
        <v>381</v>
      </c>
      <c r="AC65" s="21"/>
      <c r="AD65" s="21"/>
      <c r="AE65" s="21"/>
      <c r="AF65" s="23">
        <v>18.329999999999998</v>
      </c>
      <c r="AG65" s="23">
        <v>23.51</v>
      </c>
      <c r="AH65" s="23"/>
      <c r="AI65" s="25"/>
      <c r="AJ65" s="25"/>
      <c r="AK65" s="25"/>
      <c r="AL65" s="24">
        <v>15.3</v>
      </c>
      <c r="AM65" s="24">
        <v>19.62</v>
      </c>
      <c r="AN65" s="24"/>
      <c r="AO65" s="22">
        <v>16.440000000000001</v>
      </c>
      <c r="AP65" s="22">
        <v>21.08</v>
      </c>
      <c r="AQ65" s="22"/>
      <c r="AR65" s="24"/>
      <c r="AS65" s="24"/>
      <c r="AT65" s="24"/>
      <c r="AU65" s="21">
        <v>18.329999999999998</v>
      </c>
      <c r="AV65" s="21">
        <v>23.51</v>
      </c>
      <c r="AW65" s="21" t="s">
        <v>382</v>
      </c>
    </row>
    <row r="66" spans="1:49" s="19" customFormat="1" ht="16" x14ac:dyDescent="0.2">
      <c r="A66" s="20" t="s">
        <v>657</v>
      </c>
      <c r="B66" s="20" t="s">
        <v>148</v>
      </c>
      <c r="C66" s="20">
        <v>1.83</v>
      </c>
      <c r="D66" s="20" t="s">
        <v>149</v>
      </c>
      <c r="E66" s="24" t="s">
        <v>807</v>
      </c>
      <c r="F66" s="24" t="s">
        <v>808</v>
      </c>
      <c r="G66" s="24"/>
      <c r="H66" s="21"/>
      <c r="I66" s="21"/>
      <c r="J66" s="21"/>
      <c r="K66" s="22"/>
      <c r="L66" s="22"/>
      <c r="M66" s="22"/>
      <c r="N66" s="21"/>
      <c r="O66" s="21"/>
      <c r="P66" s="21"/>
      <c r="Q66" s="24"/>
      <c r="R66" s="24"/>
      <c r="S66" s="24"/>
      <c r="T66" s="23"/>
      <c r="U66" s="23"/>
      <c r="V66" s="23"/>
      <c r="W66" s="22"/>
      <c r="X66" s="22"/>
      <c r="Y66" s="22"/>
      <c r="Z66" s="24"/>
      <c r="AA66" s="24"/>
      <c r="AB66" s="24"/>
      <c r="AC66" s="21"/>
      <c r="AD66" s="21"/>
      <c r="AE66" s="21"/>
      <c r="AF66" s="23"/>
      <c r="AG66" s="23"/>
      <c r="AH66" s="23"/>
      <c r="AI66" s="25"/>
      <c r="AJ66" s="25"/>
      <c r="AK66" s="25"/>
      <c r="AL66" s="24"/>
      <c r="AM66" s="24"/>
      <c r="AN66" s="24"/>
      <c r="AO66" s="22"/>
      <c r="AP66" s="22"/>
      <c r="AQ66" s="22"/>
      <c r="AR66" s="24"/>
      <c r="AS66" s="24"/>
      <c r="AT66" s="24"/>
      <c r="AU66" s="21"/>
      <c r="AV66" s="21"/>
      <c r="AW66" s="21"/>
    </row>
    <row r="67" spans="1:49" s="19" customFormat="1" ht="64" x14ac:dyDescent="0.2">
      <c r="A67" s="20" t="s">
        <v>623</v>
      </c>
      <c r="B67" s="20" t="s">
        <v>148</v>
      </c>
      <c r="C67" s="20">
        <v>1.2</v>
      </c>
      <c r="D67" s="20" t="s">
        <v>147</v>
      </c>
      <c r="E67" s="24"/>
      <c r="F67" s="24"/>
      <c r="G67" s="24"/>
      <c r="H67" s="21"/>
      <c r="I67" s="21"/>
      <c r="J67" s="21"/>
      <c r="K67" s="22"/>
      <c r="L67" s="22"/>
      <c r="M67" s="22"/>
      <c r="N67" s="21"/>
      <c r="O67" s="21"/>
      <c r="P67" s="21"/>
      <c r="Q67" s="24"/>
      <c r="R67" s="24"/>
      <c r="S67" s="24"/>
      <c r="T67" s="23"/>
      <c r="U67" s="23"/>
      <c r="V67" s="23"/>
      <c r="W67" s="22"/>
      <c r="X67" s="22"/>
      <c r="Y67" s="22"/>
      <c r="Z67" s="24">
        <v>25</v>
      </c>
      <c r="AA67" s="24">
        <v>25.75</v>
      </c>
      <c r="AB67" s="24" t="s">
        <v>370</v>
      </c>
      <c r="AC67" s="21"/>
      <c r="AD67" s="21"/>
      <c r="AE67" s="21"/>
      <c r="AF67" s="23"/>
      <c r="AG67" s="23"/>
      <c r="AH67" s="23"/>
      <c r="AI67" s="25"/>
      <c r="AJ67" s="25"/>
      <c r="AK67" s="25"/>
      <c r="AL67" s="24"/>
      <c r="AM67" s="24"/>
      <c r="AN67" s="24"/>
      <c r="AO67" s="22">
        <v>15</v>
      </c>
      <c r="AP67" s="22">
        <v>15.45</v>
      </c>
      <c r="AQ67" s="22" t="s">
        <v>371</v>
      </c>
      <c r="AR67" s="24"/>
      <c r="AS67" s="24"/>
      <c r="AT67" s="24"/>
      <c r="AU67" s="21"/>
      <c r="AV67" s="21"/>
      <c r="AW67" s="21"/>
    </row>
    <row r="68" spans="1:49" s="19" customFormat="1" ht="16" x14ac:dyDescent="0.2">
      <c r="A68" s="20" t="s">
        <v>626</v>
      </c>
      <c r="B68" s="20" t="s">
        <v>148</v>
      </c>
      <c r="C68" s="20">
        <v>1</v>
      </c>
      <c r="D68" s="20" t="s">
        <v>400</v>
      </c>
      <c r="E68" s="24"/>
      <c r="F68" s="24"/>
      <c r="G68" s="24"/>
      <c r="H68" s="21"/>
      <c r="I68" s="21"/>
      <c r="J68" s="21"/>
      <c r="K68" s="22"/>
      <c r="L68" s="22"/>
      <c r="M68" s="22"/>
      <c r="N68" s="21"/>
      <c r="O68" s="21"/>
      <c r="P68" s="21"/>
      <c r="Q68" s="24"/>
      <c r="R68" s="24"/>
      <c r="S68" s="24"/>
      <c r="T68" s="23"/>
      <c r="U68" s="23"/>
      <c r="V68" s="23"/>
      <c r="W68" s="22"/>
      <c r="X68" s="22"/>
      <c r="Y68" s="22"/>
      <c r="Z68" s="24"/>
      <c r="AA68" s="24"/>
      <c r="AB68" s="24"/>
      <c r="AC68" s="21"/>
      <c r="AD68" s="21"/>
      <c r="AE68" s="21"/>
      <c r="AF68" s="23"/>
      <c r="AG68" s="23"/>
      <c r="AH68" s="23"/>
      <c r="AI68" s="25"/>
      <c r="AJ68" s="25"/>
      <c r="AK68" s="25"/>
      <c r="AL68" s="24"/>
      <c r="AM68" s="24"/>
      <c r="AN68" s="24"/>
      <c r="AO68" s="22"/>
      <c r="AP68" s="22"/>
      <c r="AQ68" s="22"/>
      <c r="AR68" s="24"/>
      <c r="AS68" s="24"/>
      <c r="AT68" s="24"/>
      <c r="AU68" s="21"/>
      <c r="AV68" s="21"/>
      <c r="AW68" s="21"/>
    </row>
    <row r="69" spans="1:49" s="19" customFormat="1" ht="16" x14ac:dyDescent="0.2">
      <c r="A69" s="20" t="s">
        <v>646</v>
      </c>
      <c r="B69" s="20" t="s">
        <v>148</v>
      </c>
      <c r="C69" s="20">
        <v>1.5</v>
      </c>
      <c r="D69" s="20" t="s">
        <v>149</v>
      </c>
      <c r="E69" s="24" t="s">
        <v>427</v>
      </c>
      <c r="F69" s="24"/>
      <c r="G69" s="24"/>
      <c r="H69" s="21"/>
      <c r="I69" s="21"/>
      <c r="J69" s="21"/>
      <c r="K69" s="22"/>
      <c r="L69" s="22"/>
      <c r="M69" s="22"/>
      <c r="N69" s="21"/>
      <c r="O69" s="21"/>
      <c r="P69" s="21"/>
      <c r="Q69" s="24" t="s">
        <v>812</v>
      </c>
      <c r="R69" s="24"/>
      <c r="S69" s="24"/>
      <c r="T69" s="23"/>
      <c r="U69" s="23"/>
      <c r="V69" s="23"/>
      <c r="W69" s="22"/>
      <c r="X69" s="22"/>
      <c r="Y69" s="22"/>
      <c r="Z69" s="24"/>
      <c r="AA69" s="24"/>
      <c r="AB69" s="24"/>
      <c r="AC69" s="21"/>
      <c r="AD69" s="21"/>
      <c r="AE69" s="21"/>
      <c r="AF69" s="23"/>
      <c r="AG69" s="23"/>
      <c r="AH69" s="23"/>
      <c r="AI69" s="25"/>
      <c r="AJ69" s="25"/>
      <c r="AK69" s="25"/>
      <c r="AL69" s="24"/>
      <c r="AM69" s="24"/>
      <c r="AN69" s="24"/>
      <c r="AO69" s="22"/>
      <c r="AP69" s="22"/>
      <c r="AQ69" s="22"/>
      <c r="AR69" s="24"/>
      <c r="AS69" s="24"/>
      <c r="AT69" s="24"/>
      <c r="AU69" s="21"/>
      <c r="AV69" s="21"/>
      <c r="AW69" s="21"/>
    </row>
    <row r="70" spans="1:49" s="19" customFormat="1" ht="16" x14ac:dyDescent="0.2">
      <c r="A70" s="20" t="s">
        <v>633</v>
      </c>
      <c r="B70" s="20" t="s">
        <v>148</v>
      </c>
      <c r="C70" s="20">
        <v>0</v>
      </c>
      <c r="D70" s="20" t="s">
        <v>145</v>
      </c>
      <c r="E70" s="24"/>
      <c r="F70" s="24"/>
      <c r="G70" s="24"/>
      <c r="H70" s="21"/>
      <c r="I70" s="21"/>
      <c r="J70" s="21"/>
      <c r="K70" s="22"/>
      <c r="L70" s="22"/>
      <c r="M70" s="22"/>
      <c r="N70" s="21"/>
      <c r="O70" s="21"/>
      <c r="P70" s="21"/>
      <c r="Q70" s="24"/>
      <c r="R70" s="24"/>
      <c r="S70" s="24"/>
      <c r="T70" s="23"/>
      <c r="U70" s="23"/>
      <c r="V70" s="23"/>
      <c r="W70" s="22"/>
      <c r="X70" s="22"/>
      <c r="Y70" s="22"/>
      <c r="Z70" s="24"/>
      <c r="AA70" s="24"/>
      <c r="AB70" s="24"/>
      <c r="AC70" s="21"/>
      <c r="AD70" s="21"/>
      <c r="AE70" s="21"/>
      <c r="AF70" s="23"/>
      <c r="AG70" s="23"/>
      <c r="AH70" s="23"/>
      <c r="AI70" s="25"/>
      <c r="AJ70" s="25"/>
      <c r="AK70" s="25"/>
      <c r="AL70" s="24"/>
      <c r="AM70" s="24"/>
      <c r="AN70" s="24"/>
      <c r="AO70" s="22"/>
      <c r="AP70" s="22"/>
      <c r="AQ70" s="22"/>
      <c r="AR70" s="24"/>
      <c r="AS70" s="24"/>
      <c r="AT70" s="24"/>
      <c r="AU70" s="21"/>
      <c r="AV70" s="21"/>
      <c r="AW70" s="21"/>
    </row>
    <row r="71" spans="1:49" s="19" customFormat="1" ht="16" x14ac:dyDescent="0.2">
      <c r="A71" s="20" t="s">
        <v>594</v>
      </c>
      <c r="B71" s="20" t="s">
        <v>148</v>
      </c>
      <c r="C71" s="20">
        <v>0.9</v>
      </c>
      <c r="D71" s="20" t="s">
        <v>145</v>
      </c>
      <c r="E71" s="8"/>
      <c r="F71" s="27">
        <v>17</v>
      </c>
      <c r="G71" s="8"/>
      <c r="H71" s="17"/>
      <c r="I71" s="17"/>
      <c r="J71" s="17"/>
      <c r="K71" s="16"/>
      <c r="L71" s="16"/>
      <c r="M71" s="16"/>
      <c r="N71" s="17"/>
      <c r="O71" s="17"/>
      <c r="P71" s="17"/>
      <c r="Q71" s="8"/>
      <c r="R71" s="8"/>
      <c r="S71" s="8"/>
      <c r="T71" s="7"/>
      <c r="U71" s="7"/>
      <c r="V71" s="7"/>
      <c r="W71" s="16"/>
      <c r="X71" s="16"/>
      <c r="Y71" s="16"/>
      <c r="Z71" s="8"/>
      <c r="AA71" s="8"/>
      <c r="AB71" s="8"/>
      <c r="AC71" s="17"/>
      <c r="AD71" s="17"/>
      <c r="AE71" s="17"/>
      <c r="AF71" s="7"/>
      <c r="AG71" s="7"/>
      <c r="AH71" s="7"/>
      <c r="AI71" s="18"/>
      <c r="AJ71" s="18"/>
      <c r="AK71" s="18"/>
      <c r="AL71" s="8"/>
      <c r="AM71" s="8"/>
      <c r="AN71" s="8"/>
      <c r="AO71" s="16"/>
      <c r="AP71" s="16"/>
      <c r="AQ71" s="16"/>
      <c r="AR71" s="8"/>
      <c r="AS71" s="8"/>
      <c r="AT71" s="8"/>
      <c r="AU71" s="17"/>
      <c r="AV71" s="17"/>
      <c r="AW71" s="17"/>
    </row>
    <row r="72" spans="1:49" s="19" customFormat="1" ht="16" x14ac:dyDescent="0.2">
      <c r="A72" s="20" t="s">
        <v>621</v>
      </c>
      <c r="B72" s="20" t="s">
        <v>148</v>
      </c>
      <c r="C72" s="20">
        <v>1</v>
      </c>
      <c r="D72" s="20" t="s">
        <v>149</v>
      </c>
      <c r="E72" s="24">
        <v>18</v>
      </c>
      <c r="F72" s="24"/>
      <c r="G72" s="24"/>
      <c r="H72" s="21"/>
      <c r="I72" s="21"/>
      <c r="J72" s="21"/>
      <c r="K72" s="22"/>
      <c r="L72" s="22"/>
      <c r="M72" s="22"/>
      <c r="N72" s="21"/>
      <c r="O72" s="21"/>
      <c r="P72" s="21"/>
      <c r="Q72" s="24"/>
      <c r="R72" s="24"/>
      <c r="S72" s="24"/>
      <c r="T72" s="23"/>
      <c r="U72" s="23"/>
      <c r="V72" s="23"/>
      <c r="W72" s="22"/>
      <c r="X72" s="22"/>
      <c r="Y72" s="22"/>
      <c r="Z72" s="24"/>
      <c r="AA72" s="24"/>
      <c r="AB72" s="24"/>
      <c r="AC72" s="21"/>
      <c r="AD72" s="21"/>
      <c r="AE72" s="21"/>
      <c r="AF72" s="23"/>
      <c r="AG72" s="23"/>
      <c r="AH72" s="23"/>
      <c r="AI72" s="25"/>
      <c r="AJ72" s="25"/>
      <c r="AK72" s="25"/>
      <c r="AL72" s="24"/>
      <c r="AM72" s="24"/>
      <c r="AN72" s="24"/>
      <c r="AO72" s="22"/>
      <c r="AP72" s="22"/>
      <c r="AQ72" s="22"/>
      <c r="AR72" s="24"/>
      <c r="AS72" s="24"/>
      <c r="AT72" s="24"/>
      <c r="AU72" s="21"/>
      <c r="AV72" s="21"/>
      <c r="AW72" s="21"/>
    </row>
    <row r="73" spans="1:49" s="19" customFormat="1" ht="16" x14ac:dyDescent="0.2">
      <c r="A73" s="20" t="s">
        <v>152</v>
      </c>
      <c r="B73" s="20" t="s">
        <v>148</v>
      </c>
      <c r="C73" s="20">
        <v>3</v>
      </c>
      <c r="D73" s="20" t="s">
        <v>149</v>
      </c>
      <c r="E73" s="24">
        <v>19.46</v>
      </c>
      <c r="F73" s="24"/>
      <c r="G73" s="24"/>
      <c r="H73" s="21"/>
      <c r="I73" s="21"/>
      <c r="J73" s="21"/>
      <c r="K73" s="22"/>
      <c r="L73" s="22"/>
      <c r="M73" s="22"/>
      <c r="N73" s="21"/>
      <c r="O73" s="21"/>
      <c r="P73" s="21"/>
      <c r="Q73" s="24"/>
      <c r="R73" s="24"/>
      <c r="S73" s="24"/>
      <c r="T73" s="23"/>
      <c r="U73" s="23"/>
      <c r="V73" s="23"/>
      <c r="W73" s="22"/>
      <c r="X73" s="22"/>
      <c r="Y73" s="22"/>
      <c r="Z73" s="24"/>
      <c r="AA73" s="24"/>
      <c r="AB73" s="24"/>
      <c r="AC73" s="21"/>
      <c r="AD73" s="21"/>
      <c r="AE73" s="21"/>
      <c r="AF73" s="23"/>
      <c r="AG73" s="23"/>
      <c r="AH73" s="23"/>
      <c r="AI73" s="25"/>
      <c r="AJ73" s="25"/>
      <c r="AK73" s="25"/>
      <c r="AL73" s="24"/>
      <c r="AM73" s="24"/>
      <c r="AN73" s="24"/>
      <c r="AO73" s="22">
        <v>10</v>
      </c>
      <c r="AP73" s="22"/>
      <c r="AQ73" s="22"/>
      <c r="AR73" s="24"/>
      <c r="AS73" s="24"/>
      <c r="AT73" s="24"/>
      <c r="AU73" s="21"/>
      <c r="AV73" s="21"/>
      <c r="AW73" s="21"/>
    </row>
    <row r="74" spans="1:49" s="19" customFormat="1" ht="16" x14ac:dyDescent="0.2">
      <c r="A74" s="64" t="s">
        <v>632</v>
      </c>
      <c r="B74" s="65" t="s">
        <v>148</v>
      </c>
      <c r="C74" s="64">
        <v>2.5</v>
      </c>
      <c r="D74" s="64" t="s">
        <v>147</v>
      </c>
      <c r="E74" s="66"/>
      <c r="F74" s="66">
        <v>17.690000000000001</v>
      </c>
      <c r="G74" s="67"/>
      <c r="H74" s="68"/>
      <c r="I74" s="68"/>
      <c r="J74" s="68"/>
      <c r="K74" s="69"/>
      <c r="L74" s="69"/>
      <c r="M74" s="69"/>
      <c r="N74" s="68"/>
      <c r="O74" s="68"/>
      <c r="P74" s="68"/>
      <c r="Q74" s="67"/>
      <c r="R74" s="67"/>
      <c r="S74" s="67"/>
      <c r="T74" s="70"/>
      <c r="U74" s="70"/>
      <c r="V74" s="70"/>
      <c r="W74" s="69"/>
      <c r="X74" s="69"/>
      <c r="Y74" s="69"/>
      <c r="Z74" s="67"/>
      <c r="AA74" s="67"/>
      <c r="AB74" s="67"/>
      <c r="AC74" s="71"/>
      <c r="AD74" s="71"/>
      <c r="AE74" s="71"/>
      <c r="AF74" s="70"/>
      <c r="AG74" s="70"/>
      <c r="AH74" s="70"/>
      <c r="AI74" s="72"/>
      <c r="AJ74" s="72"/>
      <c r="AK74" s="72"/>
      <c r="AL74" s="67"/>
      <c r="AM74" s="67"/>
      <c r="AN74" s="67"/>
      <c r="AO74" s="69"/>
      <c r="AP74" s="69"/>
      <c r="AQ74" s="69"/>
      <c r="AR74" s="67"/>
      <c r="AS74" s="67"/>
      <c r="AT74" s="67"/>
      <c r="AU74" s="71"/>
      <c r="AV74" s="71"/>
      <c r="AW74" s="71"/>
    </row>
    <row r="75" spans="1:49" s="19" customFormat="1" ht="16" x14ac:dyDescent="0.2">
      <c r="A75" s="20" t="s">
        <v>658</v>
      </c>
      <c r="B75" s="20" t="s">
        <v>148</v>
      </c>
      <c r="C75" s="20">
        <v>3</v>
      </c>
      <c r="D75" s="20" t="s">
        <v>145</v>
      </c>
      <c r="E75" s="24"/>
      <c r="F75" s="24"/>
      <c r="G75" s="24"/>
      <c r="H75" s="21"/>
      <c r="I75" s="21"/>
      <c r="J75" s="21"/>
      <c r="K75" s="22"/>
      <c r="L75" s="22"/>
      <c r="M75" s="22"/>
      <c r="N75" s="21"/>
      <c r="O75" s="21"/>
      <c r="P75" s="21"/>
      <c r="Q75" s="24"/>
      <c r="R75" s="24"/>
      <c r="S75" s="24"/>
      <c r="T75" s="23"/>
      <c r="U75" s="23"/>
      <c r="V75" s="23"/>
      <c r="W75" s="22">
        <v>15</v>
      </c>
      <c r="X75" s="22">
        <v>17</v>
      </c>
      <c r="Y75" s="22" t="s">
        <v>586</v>
      </c>
      <c r="Z75" s="24">
        <v>16</v>
      </c>
      <c r="AA75" s="24">
        <v>20</v>
      </c>
      <c r="AB75" s="24" t="s">
        <v>587</v>
      </c>
      <c r="AC75" s="21"/>
      <c r="AD75" s="21"/>
      <c r="AE75" s="21"/>
      <c r="AF75" s="23"/>
      <c r="AG75" s="23"/>
      <c r="AH75" s="23"/>
      <c r="AI75" s="25"/>
      <c r="AJ75" s="25"/>
      <c r="AK75" s="25"/>
      <c r="AL75" s="24"/>
      <c r="AM75" s="24"/>
      <c r="AN75" s="24"/>
      <c r="AO75" s="22"/>
      <c r="AP75" s="22"/>
      <c r="AQ75" s="22"/>
      <c r="AR75" s="24"/>
      <c r="AS75" s="24"/>
      <c r="AT75" s="24"/>
      <c r="AU75" s="21"/>
      <c r="AV75" s="21"/>
      <c r="AW75" s="21"/>
    </row>
    <row r="76" spans="1:49" s="19" customFormat="1" ht="16" x14ac:dyDescent="0.2">
      <c r="A76" s="20" t="s">
        <v>165</v>
      </c>
      <c r="B76" s="20" t="s">
        <v>148</v>
      </c>
      <c r="C76" s="20">
        <v>3.25</v>
      </c>
      <c r="D76" s="20" t="s">
        <v>149</v>
      </c>
      <c r="E76" s="24">
        <v>16.86</v>
      </c>
      <c r="F76" s="24">
        <v>40.99</v>
      </c>
      <c r="G76" s="24" t="s">
        <v>166</v>
      </c>
      <c r="H76" s="21"/>
      <c r="I76" s="21"/>
      <c r="J76" s="21"/>
      <c r="K76" s="22"/>
      <c r="L76" s="22"/>
      <c r="M76" s="22"/>
      <c r="N76" s="21"/>
      <c r="O76" s="21"/>
      <c r="P76" s="21"/>
      <c r="Q76" s="24"/>
      <c r="R76" s="24"/>
      <c r="S76" s="24"/>
      <c r="T76" s="23"/>
      <c r="U76" s="23"/>
      <c r="V76" s="23"/>
      <c r="W76" s="22"/>
      <c r="X76" s="22"/>
      <c r="Y76" s="22"/>
      <c r="Z76" s="24">
        <v>15.84</v>
      </c>
      <c r="AA76" s="24">
        <v>38.479999999999997</v>
      </c>
      <c r="AB76" s="24" t="s">
        <v>166</v>
      </c>
      <c r="AC76" s="21"/>
      <c r="AD76" s="21"/>
      <c r="AE76" s="21"/>
      <c r="AF76" s="23"/>
      <c r="AG76" s="23"/>
      <c r="AH76" s="23"/>
      <c r="AI76" s="25"/>
      <c r="AJ76" s="25"/>
      <c r="AK76" s="25"/>
      <c r="AL76" s="24"/>
      <c r="AM76" s="24"/>
      <c r="AN76" s="24"/>
      <c r="AO76" s="22"/>
      <c r="AP76" s="22"/>
      <c r="AQ76" s="22"/>
      <c r="AR76" s="24"/>
      <c r="AS76" s="24"/>
      <c r="AT76" s="24"/>
      <c r="AU76" s="21"/>
      <c r="AV76" s="21"/>
      <c r="AW76" s="21"/>
    </row>
    <row r="77" spans="1:49" s="19" customFormat="1" ht="32" x14ac:dyDescent="0.2">
      <c r="A77" s="20" t="s">
        <v>599</v>
      </c>
      <c r="B77" s="20" t="s">
        <v>148</v>
      </c>
      <c r="C77" s="20">
        <v>4.25</v>
      </c>
      <c r="D77" s="20" t="s">
        <v>145</v>
      </c>
      <c r="E77" s="24">
        <v>19</v>
      </c>
      <c r="F77" s="24"/>
      <c r="G77" s="24" t="s">
        <v>206</v>
      </c>
      <c r="H77" s="21"/>
      <c r="I77" s="21"/>
      <c r="J77" s="21"/>
      <c r="K77" s="22"/>
      <c r="L77" s="22"/>
      <c r="M77" s="22"/>
      <c r="N77" s="21"/>
      <c r="O77" s="21"/>
      <c r="P77" s="21"/>
      <c r="Q77" s="24"/>
      <c r="R77" s="24"/>
      <c r="S77" s="24"/>
      <c r="T77" s="23"/>
      <c r="U77" s="23"/>
      <c r="V77" s="23"/>
      <c r="W77" s="22">
        <v>18.5</v>
      </c>
      <c r="X77" s="22"/>
      <c r="Y77" s="22" t="s">
        <v>207</v>
      </c>
      <c r="Z77" s="24"/>
      <c r="AA77" s="24"/>
      <c r="AB77" s="24"/>
      <c r="AC77" s="21"/>
      <c r="AD77" s="21"/>
      <c r="AE77" s="21"/>
      <c r="AF77" s="23"/>
      <c r="AG77" s="23"/>
      <c r="AH77" s="23"/>
      <c r="AI77" s="25"/>
      <c r="AJ77" s="25"/>
      <c r="AK77" s="25"/>
      <c r="AL77" s="24"/>
      <c r="AM77" s="24"/>
      <c r="AN77" s="24"/>
      <c r="AO77" s="22">
        <v>13.5</v>
      </c>
      <c r="AP77" s="22"/>
      <c r="AQ77" s="22" t="s">
        <v>204</v>
      </c>
      <c r="AR77" s="24"/>
      <c r="AS77" s="24"/>
      <c r="AT77" s="24"/>
      <c r="AU77" s="21"/>
      <c r="AV77" s="17"/>
      <c r="AW77" s="17"/>
    </row>
    <row r="78" spans="1:49" s="19" customFormat="1" ht="16" x14ac:dyDescent="0.2">
      <c r="A78" s="20" t="s">
        <v>636</v>
      </c>
      <c r="B78" s="20" t="s">
        <v>148</v>
      </c>
      <c r="C78" s="20">
        <v>4.5</v>
      </c>
      <c r="D78" s="20" t="s">
        <v>145</v>
      </c>
      <c r="E78" s="24">
        <v>22.98</v>
      </c>
      <c r="F78" s="24">
        <v>23.59</v>
      </c>
      <c r="G78" s="24"/>
      <c r="H78" s="21"/>
      <c r="I78" s="21"/>
      <c r="J78" s="21"/>
      <c r="K78" s="22"/>
      <c r="L78" s="22"/>
      <c r="M78" s="22"/>
      <c r="N78" s="21"/>
      <c r="O78" s="21"/>
      <c r="P78" s="21"/>
      <c r="Q78" s="24"/>
      <c r="R78" s="24"/>
      <c r="S78" s="24"/>
      <c r="T78" s="23"/>
      <c r="U78" s="23"/>
      <c r="V78" s="23"/>
      <c r="W78" s="22">
        <v>14</v>
      </c>
      <c r="X78" s="22">
        <v>17.399999999999999</v>
      </c>
      <c r="Y78" s="22" t="s">
        <v>457</v>
      </c>
      <c r="Z78" s="24"/>
      <c r="AA78" s="24"/>
      <c r="AB78" s="24"/>
      <c r="AC78" s="21"/>
      <c r="AD78" s="21"/>
      <c r="AE78" s="21"/>
      <c r="AF78" s="23"/>
      <c r="AG78" s="23"/>
      <c r="AH78" s="23"/>
      <c r="AI78" s="25"/>
      <c r="AJ78" s="25"/>
      <c r="AK78" s="25"/>
      <c r="AL78" s="24"/>
      <c r="AM78" s="24"/>
      <c r="AN78" s="24"/>
      <c r="AO78" s="22"/>
      <c r="AP78" s="22"/>
      <c r="AQ78" s="22"/>
      <c r="AR78" s="24"/>
      <c r="AS78" s="24"/>
      <c r="AT78" s="24"/>
      <c r="AU78" s="21"/>
      <c r="AV78" s="21"/>
      <c r="AW78" s="21"/>
    </row>
    <row r="79" spans="1:49" s="19" customFormat="1" ht="16" x14ac:dyDescent="0.2">
      <c r="A79" s="20" t="s">
        <v>603</v>
      </c>
      <c r="B79" s="20" t="s">
        <v>148</v>
      </c>
      <c r="C79" s="20">
        <v>3</v>
      </c>
      <c r="D79" s="20"/>
      <c r="E79" s="24"/>
      <c r="F79" s="24"/>
      <c r="G79" s="24"/>
      <c r="H79" s="21"/>
      <c r="I79" s="21"/>
      <c r="J79" s="21"/>
      <c r="K79" s="22"/>
      <c r="L79" s="22"/>
      <c r="M79" s="22"/>
      <c r="N79" s="21"/>
      <c r="O79" s="21"/>
      <c r="P79" s="21"/>
      <c r="Q79" s="24"/>
      <c r="R79" s="24"/>
      <c r="S79" s="24"/>
      <c r="T79" s="23"/>
      <c r="U79" s="23"/>
      <c r="V79" s="23"/>
      <c r="W79" s="22"/>
      <c r="X79" s="22"/>
      <c r="Y79" s="22"/>
      <c r="Z79" s="24"/>
      <c r="AA79" s="24"/>
      <c r="AB79" s="24"/>
      <c r="AC79" s="21"/>
      <c r="AD79" s="21"/>
      <c r="AE79" s="21"/>
      <c r="AF79" s="23"/>
      <c r="AG79" s="23"/>
      <c r="AH79" s="23"/>
      <c r="AI79" s="25"/>
      <c r="AJ79" s="25"/>
      <c r="AK79" s="25"/>
      <c r="AL79" s="24"/>
      <c r="AM79" s="24"/>
      <c r="AN79" s="24"/>
      <c r="AO79" s="22"/>
      <c r="AP79" s="22"/>
      <c r="AQ79" s="22"/>
      <c r="AR79" s="24"/>
      <c r="AS79" s="24"/>
      <c r="AT79" s="24"/>
      <c r="AU79" s="21"/>
      <c r="AV79" s="21"/>
      <c r="AW79" s="21"/>
    </row>
    <row r="80" spans="1:49" s="19" customFormat="1" ht="32" x14ac:dyDescent="0.2">
      <c r="A80" s="20" t="s">
        <v>614</v>
      </c>
      <c r="B80" s="20" t="s">
        <v>148</v>
      </c>
      <c r="C80" s="20">
        <v>34</v>
      </c>
      <c r="D80" s="20" t="s">
        <v>312</v>
      </c>
      <c r="E80" s="24"/>
      <c r="F80" s="24">
        <v>41.19</v>
      </c>
      <c r="G80" s="24" t="s">
        <v>326</v>
      </c>
      <c r="H80" s="21"/>
      <c r="I80" s="21">
        <v>41.19</v>
      </c>
      <c r="J80" s="21" t="s">
        <v>326</v>
      </c>
      <c r="K80" s="22"/>
      <c r="L80" s="22"/>
      <c r="M80" s="22"/>
      <c r="N80" s="21"/>
      <c r="O80" s="21"/>
      <c r="P80" s="21"/>
      <c r="Q80" s="24"/>
      <c r="R80" s="24"/>
      <c r="S80" s="24"/>
      <c r="T80" s="23"/>
      <c r="U80" s="23"/>
      <c r="V80" s="23"/>
      <c r="W80" s="22"/>
      <c r="X80" s="22"/>
      <c r="Y80" s="22"/>
      <c r="Z80" s="24">
        <v>19</v>
      </c>
      <c r="AA80" s="24">
        <v>26.31</v>
      </c>
      <c r="AB80" s="24" t="s">
        <v>327</v>
      </c>
      <c r="AC80" s="21"/>
      <c r="AD80" s="21"/>
      <c r="AE80" s="21"/>
      <c r="AF80" s="23"/>
      <c r="AG80" s="23"/>
      <c r="AH80" s="23"/>
      <c r="AI80" s="25">
        <v>23.51</v>
      </c>
      <c r="AJ80" s="25">
        <v>33.090000000000003</v>
      </c>
      <c r="AK80" s="25" t="s">
        <v>328</v>
      </c>
      <c r="AL80" s="24">
        <v>14.05</v>
      </c>
      <c r="AM80" s="24">
        <v>14.05</v>
      </c>
      <c r="AN80" s="24" t="s">
        <v>329</v>
      </c>
      <c r="AO80" s="22">
        <v>14.05</v>
      </c>
      <c r="AP80" s="22">
        <v>14.05</v>
      </c>
      <c r="AQ80" s="22" t="s">
        <v>329</v>
      </c>
      <c r="AR80" s="24">
        <v>19</v>
      </c>
      <c r="AS80" s="24">
        <v>26.31</v>
      </c>
      <c r="AT80" s="24" t="s">
        <v>327</v>
      </c>
      <c r="AU80" s="21">
        <v>19</v>
      </c>
      <c r="AV80" s="21">
        <v>26.31</v>
      </c>
      <c r="AW80" s="21" t="s">
        <v>327</v>
      </c>
    </row>
    <row r="81" spans="1:49" s="19" customFormat="1" ht="16" x14ac:dyDescent="0.2">
      <c r="A81" s="20" t="s">
        <v>611</v>
      </c>
      <c r="B81" s="20" t="s">
        <v>148</v>
      </c>
      <c r="C81" s="20">
        <v>1</v>
      </c>
      <c r="D81" s="20" t="s">
        <v>149</v>
      </c>
      <c r="E81" s="24"/>
      <c r="F81" s="24"/>
      <c r="G81" s="24"/>
      <c r="H81" s="21"/>
      <c r="I81" s="21"/>
      <c r="J81" s="21"/>
      <c r="K81" s="22"/>
      <c r="L81" s="22"/>
      <c r="M81" s="22"/>
      <c r="N81" s="21"/>
      <c r="O81" s="21"/>
      <c r="P81" s="21"/>
      <c r="Q81" s="24"/>
      <c r="R81" s="24"/>
      <c r="S81" s="24"/>
      <c r="T81" s="23"/>
      <c r="U81" s="23"/>
      <c r="V81" s="23"/>
      <c r="W81" s="22"/>
      <c r="X81" s="22"/>
      <c r="Y81" s="22"/>
      <c r="Z81" s="24"/>
      <c r="AA81" s="24"/>
      <c r="AB81" s="24"/>
      <c r="AC81" s="21"/>
      <c r="AD81" s="21"/>
      <c r="AE81" s="21"/>
      <c r="AF81" s="23"/>
      <c r="AG81" s="23"/>
      <c r="AH81" s="23"/>
      <c r="AI81" s="25"/>
      <c r="AJ81" s="25"/>
      <c r="AK81" s="25"/>
      <c r="AL81" s="24"/>
      <c r="AM81" s="24"/>
      <c r="AN81" s="24"/>
      <c r="AO81" s="22">
        <v>10</v>
      </c>
      <c r="AP81" s="22">
        <v>50</v>
      </c>
      <c r="AQ81" s="22" t="s">
        <v>301</v>
      </c>
      <c r="AR81" s="24"/>
      <c r="AS81" s="24"/>
      <c r="AT81" s="24"/>
      <c r="AU81" s="21"/>
      <c r="AV81" s="21"/>
      <c r="AW81" s="21"/>
    </row>
    <row r="82" spans="1:49" s="19" customFormat="1" ht="32" x14ac:dyDescent="0.2">
      <c r="A82" s="20" t="s">
        <v>155</v>
      </c>
      <c r="B82" s="20" t="s">
        <v>148</v>
      </c>
      <c r="C82" s="20">
        <v>6</v>
      </c>
      <c r="D82" s="20" t="s">
        <v>149</v>
      </c>
      <c r="E82" s="24">
        <v>16.649999999999999</v>
      </c>
      <c r="F82" s="24"/>
      <c r="G82" s="24" t="s">
        <v>156</v>
      </c>
      <c r="H82" s="21"/>
      <c r="I82" s="21"/>
      <c r="J82" s="21"/>
      <c r="K82" s="22"/>
      <c r="L82" s="22"/>
      <c r="M82" s="22"/>
      <c r="N82" s="21"/>
      <c r="O82" s="21"/>
      <c r="P82" s="21"/>
      <c r="Q82" s="24"/>
      <c r="R82" s="24"/>
      <c r="S82" s="24"/>
      <c r="T82" s="23"/>
      <c r="U82" s="23"/>
      <c r="V82" s="23"/>
      <c r="W82" s="22"/>
      <c r="X82" s="22"/>
      <c r="Y82" s="22"/>
      <c r="Z82" s="24"/>
      <c r="AA82" s="24"/>
      <c r="AB82" s="24"/>
      <c r="AC82" s="21"/>
      <c r="AD82" s="21"/>
      <c r="AE82" s="21"/>
      <c r="AF82" s="23"/>
      <c r="AG82" s="23"/>
      <c r="AH82" s="23"/>
      <c r="AI82" s="25"/>
      <c r="AJ82" s="25"/>
      <c r="AK82" s="25"/>
      <c r="AL82" s="24"/>
      <c r="AM82" s="24"/>
      <c r="AN82" s="24"/>
      <c r="AO82" s="22"/>
      <c r="AP82" s="22"/>
      <c r="AQ82" s="22"/>
      <c r="AR82" s="24"/>
      <c r="AS82" s="24"/>
      <c r="AT82" s="24"/>
      <c r="AU82" s="21"/>
      <c r="AV82" s="21"/>
      <c r="AW82" s="21"/>
    </row>
    <row r="83" spans="1:49" s="19" customFormat="1" ht="16" x14ac:dyDescent="0.2">
      <c r="A83" s="20" t="s">
        <v>629</v>
      </c>
      <c r="B83" s="20" t="s">
        <v>148</v>
      </c>
      <c r="C83" s="20"/>
      <c r="D83" s="20"/>
      <c r="E83" s="24">
        <v>15.5</v>
      </c>
      <c r="F83" s="24">
        <v>19</v>
      </c>
      <c r="G83" s="24" t="s">
        <v>406</v>
      </c>
      <c r="H83" s="21"/>
      <c r="I83" s="21"/>
      <c r="J83" s="21"/>
      <c r="K83" s="22"/>
      <c r="L83" s="22"/>
      <c r="M83" s="22"/>
      <c r="N83" s="21"/>
      <c r="O83" s="21"/>
      <c r="P83" s="21"/>
      <c r="Q83" s="24"/>
      <c r="R83" s="24"/>
      <c r="S83" s="24"/>
      <c r="T83" s="23"/>
      <c r="U83" s="23"/>
      <c r="V83" s="23"/>
      <c r="W83" s="22"/>
      <c r="X83" s="22"/>
      <c r="Y83" s="22"/>
      <c r="Z83" s="24"/>
      <c r="AA83" s="24"/>
      <c r="AB83" s="24"/>
      <c r="AC83" s="21"/>
      <c r="AD83" s="21"/>
      <c r="AE83" s="21"/>
      <c r="AF83" s="23"/>
      <c r="AG83" s="23"/>
      <c r="AH83" s="23"/>
      <c r="AI83" s="25"/>
      <c r="AJ83" s="25"/>
      <c r="AK83" s="25"/>
      <c r="AL83" s="24"/>
      <c r="AM83" s="24"/>
      <c r="AN83" s="24"/>
      <c r="AO83" s="22"/>
      <c r="AP83" s="22"/>
      <c r="AQ83" s="22"/>
      <c r="AR83" s="24"/>
      <c r="AS83" s="24"/>
      <c r="AT83" s="24"/>
      <c r="AU83" s="21"/>
      <c r="AV83" s="21"/>
      <c r="AW83" s="21"/>
    </row>
  </sheetData>
  <autoFilter ref="A1:AW79" xr:uid="{00000000-0009-0000-0000-000003000000}">
    <sortState ref="A2:AW83">
      <sortCondition ref="B1:B83"/>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Elected_Executive</vt:lpstr>
      <vt:lpstr>Admin_HR_Library_IT</vt:lpstr>
      <vt:lpstr>Police_Fire</vt:lpstr>
      <vt:lpstr>Public Works_Parks</vt:lpstr>
    </vt:vector>
  </TitlesOfParts>
  <Company>MMIA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Simonson</dc:creator>
  <cp:lastModifiedBy>Janel Favero</cp:lastModifiedBy>
  <cp:lastPrinted>2018-07-26T16:57:47Z</cp:lastPrinted>
  <dcterms:created xsi:type="dcterms:W3CDTF">2018-07-23T14:11:25Z</dcterms:created>
  <dcterms:modified xsi:type="dcterms:W3CDTF">2020-04-20T15:01:48Z</dcterms:modified>
</cp:coreProperties>
</file>